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marnicaNovo2\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7470" windowHeight="276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F309" i="9"/>
  <c r="F308" i="9"/>
  <c r="H307" i="9"/>
  <c r="G307" i="9"/>
  <c r="F307" i="9"/>
  <c r="H306" i="9"/>
  <c r="G306" i="9"/>
  <c r="E306" i="9" s="1"/>
  <c r="F306" i="9"/>
  <c r="H305" i="9"/>
  <c r="G305" i="9"/>
  <c r="F305" i="9"/>
  <c r="H304" i="9"/>
  <c r="G304" i="9"/>
  <c r="F304" i="9"/>
  <c r="H303" i="9"/>
  <c r="G303" i="9"/>
  <c r="E303" i="9" s="1"/>
  <c r="B303" i="9" s="1"/>
  <c r="F303" i="9"/>
  <c r="H302" i="9"/>
  <c r="G302" i="9"/>
  <c r="E302" i="9" s="1"/>
  <c r="F302" i="9"/>
  <c r="H301" i="9"/>
  <c r="G301" i="9"/>
  <c r="F301" i="9"/>
  <c r="H300" i="9"/>
  <c r="G300" i="9"/>
  <c r="F300" i="9"/>
  <c r="H299" i="9"/>
  <c r="G299" i="9"/>
  <c r="F299" i="9"/>
  <c r="H298" i="9"/>
  <c r="G298" i="9"/>
  <c r="E298" i="9" s="1"/>
  <c r="F298" i="9"/>
  <c r="H297" i="9"/>
  <c r="E297" i="9" s="1"/>
  <c r="G297" i="9"/>
  <c r="F297" i="9"/>
  <c r="H296" i="9"/>
  <c r="G296" i="9"/>
  <c r="F296" i="9"/>
  <c r="H295" i="9"/>
  <c r="G295" i="9"/>
  <c r="E295" i="9" s="1"/>
  <c r="B295" i="9" s="1"/>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7" i="9" s="1"/>
  <c r="F279" i="9"/>
  <c r="F278" i="9"/>
  <c r="F276" i="9"/>
  <c r="L275" i="9"/>
  <c r="F275" i="9" s="1"/>
  <c r="H275" i="9"/>
  <c r="F274" i="9"/>
  <c r="I273" i="9"/>
  <c r="H273" i="9"/>
  <c r="F273" i="9"/>
  <c r="E272" i="9"/>
  <c r="M271" i="9"/>
  <c r="L271" i="9"/>
  <c r="E271" i="9"/>
  <c r="M270" i="9"/>
  <c r="L270" i="9"/>
  <c r="E270" i="9"/>
  <c r="M269" i="9"/>
  <c r="L269" i="9"/>
  <c r="E269" i="9"/>
  <c r="M268" i="9"/>
  <c r="F268" i="9" s="1"/>
  <c r="B268" i="9" s="1"/>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F259" i="9" s="1"/>
  <c r="E259" i="9"/>
  <c r="M258" i="9"/>
  <c r="L258" i="9"/>
  <c r="E258" i="9"/>
  <c r="M257" i="9"/>
  <c r="L257" i="9"/>
  <c r="E257" i="9"/>
  <c r="M256" i="9"/>
  <c r="L256" i="9"/>
  <c r="E256" i="9"/>
  <c r="M255" i="9"/>
  <c r="L255" i="9"/>
  <c r="F255" i="9" s="1"/>
  <c r="E255" i="9"/>
  <c r="M254" i="9"/>
  <c r="L254" i="9"/>
  <c r="E254" i="9"/>
  <c r="M253" i="9"/>
  <c r="L253" i="9"/>
  <c r="E253" i="9"/>
  <c r="M252" i="9"/>
  <c r="F252" i="9" s="1"/>
  <c r="B252" i="9" s="1"/>
  <c r="L252" i="9"/>
  <c r="E252" i="9"/>
  <c r="M251" i="9"/>
  <c r="L251" i="9"/>
  <c r="E251" i="9"/>
  <c r="M250" i="9"/>
  <c r="L250" i="9"/>
  <c r="E250" i="9"/>
  <c r="M249" i="9"/>
  <c r="L249" i="9"/>
  <c r="F249" i="9" s="1"/>
  <c r="E249" i="9"/>
  <c r="M248" i="9"/>
  <c r="F248" i="9" s="1"/>
  <c r="B248" i="9" s="1"/>
  <c r="L248" i="9"/>
  <c r="E248" i="9"/>
  <c r="M247" i="9"/>
  <c r="L247" i="9"/>
  <c r="E247" i="9"/>
  <c r="M246" i="9"/>
  <c r="L246" i="9"/>
  <c r="E246" i="9"/>
  <c r="M245" i="9"/>
  <c r="L245" i="9"/>
  <c r="E245" i="9"/>
  <c r="M244" i="9"/>
  <c r="F244" i="9" s="1"/>
  <c r="B244" i="9" s="1"/>
  <c r="L244" i="9"/>
  <c r="E244" i="9"/>
  <c r="M243" i="9"/>
  <c r="L243" i="9"/>
  <c r="F243" i="9" s="1"/>
  <c r="E243" i="9"/>
  <c r="M242" i="9"/>
  <c r="L242" i="9"/>
  <c r="E242" i="9"/>
  <c r="M241" i="9"/>
  <c r="L241" i="9"/>
  <c r="F241" i="9" s="1"/>
  <c r="E241" i="9"/>
  <c r="M240" i="9"/>
  <c r="F240" i="9" s="1"/>
  <c r="B240" i="9" s="1"/>
  <c r="L240" i="9"/>
  <c r="E240" i="9"/>
  <c r="M239" i="9"/>
  <c r="L239" i="9"/>
  <c r="E239" i="9"/>
  <c r="M238" i="9"/>
  <c r="L238" i="9"/>
  <c r="E238" i="9"/>
  <c r="M237" i="9"/>
  <c r="L237" i="9"/>
  <c r="E237" i="9"/>
  <c r="M236" i="9"/>
  <c r="L236" i="9"/>
  <c r="E236" i="9"/>
  <c r="M235" i="9"/>
  <c r="L235" i="9"/>
  <c r="E235" i="9"/>
  <c r="M234" i="9"/>
  <c r="L234" i="9"/>
  <c r="E234" i="9"/>
  <c r="M233" i="9"/>
  <c r="L233" i="9"/>
  <c r="E233" i="9"/>
  <c r="M232" i="9"/>
  <c r="F232" i="9" s="1"/>
  <c r="L232" i="9"/>
  <c r="E232" i="9"/>
  <c r="M231" i="9"/>
  <c r="L231" i="9"/>
  <c r="F231" i="9" s="1"/>
  <c r="E231" i="9"/>
  <c r="M230" i="9"/>
  <c r="L230" i="9"/>
  <c r="E230" i="9"/>
  <c r="M229" i="9"/>
  <c r="L229" i="9"/>
  <c r="E229" i="9"/>
  <c r="M228" i="9"/>
  <c r="F228" i="9" s="1"/>
  <c r="B228" i="9" s="1"/>
  <c r="L228" i="9"/>
  <c r="E228" i="9"/>
  <c r="M227" i="9"/>
  <c r="L227" i="9"/>
  <c r="E227" i="9"/>
  <c r="M226" i="9"/>
  <c r="L226" i="9"/>
  <c r="E226" i="9"/>
  <c r="M225" i="9"/>
  <c r="L225" i="9"/>
  <c r="E225" i="9"/>
  <c r="M224" i="9"/>
  <c r="L224" i="9"/>
  <c r="F224" i="9" s="1"/>
  <c r="E224" i="9"/>
  <c r="M223" i="9"/>
  <c r="L223" i="9"/>
  <c r="E223" i="9"/>
  <c r="M222" i="9"/>
  <c r="L222" i="9"/>
  <c r="E222" i="9"/>
  <c r="M221" i="9"/>
  <c r="L221" i="9"/>
  <c r="E221" i="9"/>
  <c r="M220" i="9"/>
  <c r="L220" i="9"/>
  <c r="F220" i="9" s="1"/>
  <c r="E220" i="9"/>
  <c r="M219" i="9"/>
  <c r="L219" i="9"/>
  <c r="E219" i="9"/>
  <c r="M218" i="9"/>
  <c r="L218" i="9"/>
  <c r="E218" i="9"/>
  <c r="M217" i="9"/>
  <c r="L217" i="9"/>
  <c r="E217" i="9"/>
  <c r="M216" i="9"/>
  <c r="L216" i="9"/>
  <c r="F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E158" i="9" s="1"/>
  <c r="F158" i="9"/>
  <c r="H157" i="9"/>
  <c r="G157" i="9"/>
  <c r="F157" i="9"/>
  <c r="H156" i="9"/>
  <c r="G156" i="9"/>
  <c r="F156" i="9"/>
  <c r="H155" i="9"/>
  <c r="G155" i="9"/>
  <c r="F155" i="9"/>
  <c r="H154" i="9"/>
  <c r="G154" i="9"/>
  <c r="F154" i="9"/>
  <c r="H153" i="9"/>
  <c r="G153" i="9"/>
  <c r="F153" i="9"/>
  <c r="H152" i="9"/>
  <c r="G152" i="9"/>
  <c r="F152" i="9"/>
  <c r="H151" i="9"/>
  <c r="G151" i="9"/>
  <c r="F151" i="9"/>
  <c r="H150" i="9"/>
  <c r="G150" i="9"/>
  <c r="E150" i="9" s="1"/>
  <c r="F150" i="9"/>
  <c r="H149" i="9"/>
  <c r="G149" i="9"/>
  <c r="F149" i="9"/>
  <c r="H148" i="9"/>
  <c r="G148" i="9"/>
  <c r="F148" i="9"/>
  <c r="H147" i="9"/>
  <c r="G147" i="9"/>
  <c r="F147" i="9"/>
  <c r="H146" i="9"/>
  <c r="G146" i="9"/>
  <c r="E146" i="9" s="1"/>
  <c r="F146" i="9"/>
  <c r="H145" i="9"/>
  <c r="G145" i="9"/>
  <c r="F145" i="9"/>
  <c r="H144" i="9"/>
  <c r="G144" i="9"/>
  <c r="F144" i="9"/>
  <c r="F143" i="9"/>
  <c r="H142" i="9"/>
  <c r="G142" i="9"/>
  <c r="E142" i="9" s="1"/>
  <c r="B142" i="9" s="1"/>
  <c r="F142" i="9"/>
  <c r="H141" i="9"/>
  <c r="G141" i="9"/>
  <c r="F141" i="9"/>
  <c r="H140" i="9"/>
  <c r="G140" i="9"/>
  <c r="F140" i="9"/>
  <c r="H139" i="9"/>
  <c r="E139" i="9" s="1"/>
  <c r="G139" i="9"/>
  <c r="F139" i="9"/>
  <c r="H138" i="9"/>
  <c r="G138" i="9"/>
  <c r="E138" i="9" s="1"/>
  <c r="B138" i="9" s="1"/>
  <c r="F138" i="9"/>
  <c r="H137" i="9"/>
  <c r="G137" i="9"/>
  <c r="F137" i="9"/>
  <c r="H136" i="9"/>
  <c r="G136" i="9"/>
  <c r="E136" i="9" s="1"/>
  <c r="F136" i="9"/>
  <c r="H135" i="9"/>
  <c r="G135" i="9"/>
  <c r="F135" i="9"/>
  <c r="H134" i="9"/>
  <c r="G134" i="9"/>
  <c r="F134" i="9"/>
  <c r="H133" i="9"/>
  <c r="G133" i="9"/>
  <c r="F133" i="9"/>
  <c r="H132" i="9"/>
  <c r="G132" i="9"/>
  <c r="F132" i="9"/>
  <c r="H131" i="9"/>
  <c r="E131" i="9" s="1"/>
  <c r="B131" i="9" s="1"/>
  <c r="G131" i="9"/>
  <c r="F131" i="9"/>
  <c r="H130" i="9"/>
  <c r="G130" i="9"/>
  <c r="E130" i="9" s="1"/>
  <c r="B130" i="9" s="1"/>
  <c r="F130" i="9"/>
  <c r="H129" i="9"/>
  <c r="G129" i="9"/>
  <c r="F129" i="9"/>
  <c r="H128" i="9"/>
  <c r="G128" i="9"/>
  <c r="F128" i="9"/>
  <c r="E128" i="9"/>
  <c r="B128" i="9" s="1"/>
  <c r="H127" i="9"/>
  <c r="G127" i="9"/>
  <c r="F127" i="9"/>
  <c r="H126" i="9"/>
  <c r="G126" i="9"/>
  <c r="F126" i="9"/>
  <c r="H125" i="9"/>
  <c r="G125" i="9"/>
  <c r="E125" i="9" s="1"/>
  <c r="B125" i="9" s="1"/>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E109" i="9" s="1"/>
  <c r="B109" i="9" s="1"/>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E88" i="9" s="1"/>
  <c r="F88" i="9"/>
  <c r="H87" i="9"/>
  <c r="G87" i="9"/>
  <c r="E87" i="9" s="1"/>
  <c r="F87" i="9"/>
  <c r="H86" i="9"/>
  <c r="G86" i="9"/>
  <c r="F86" i="9"/>
  <c r="H85" i="9"/>
  <c r="G85" i="9"/>
  <c r="E85" i="9" s="1"/>
  <c r="B85" i="9" s="1"/>
  <c r="F85" i="9"/>
  <c r="H84" i="9"/>
  <c r="G84" i="9"/>
  <c r="E84" i="9" s="1"/>
  <c r="B84" i="9" s="1"/>
  <c r="F84" i="9"/>
  <c r="H83" i="9"/>
  <c r="G83" i="9"/>
  <c r="E83" i="9" s="1"/>
  <c r="B83" i="9" s="1"/>
  <c r="F83" i="9"/>
  <c r="H82" i="9"/>
  <c r="G82" i="9"/>
  <c r="F82" i="9"/>
  <c r="H81" i="9"/>
  <c r="G81" i="9"/>
  <c r="E81" i="9" s="1"/>
  <c r="F81" i="9"/>
  <c r="H80" i="9"/>
  <c r="E80" i="9" s="1"/>
  <c r="G80" i="9"/>
  <c r="F80" i="9"/>
  <c r="H79" i="9"/>
  <c r="G79" i="9"/>
  <c r="E79" i="9" s="1"/>
  <c r="B79" i="9" s="1"/>
  <c r="F79" i="9"/>
  <c r="H78" i="9"/>
  <c r="G78" i="9"/>
  <c r="F78" i="9"/>
  <c r="H77" i="9"/>
  <c r="G77" i="9"/>
  <c r="F77" i="9"/>
  <c r="H76" i="9"/>
  <c r="G76" i="9"/>
  <c r="F76" i="9"/>
  <c r="H75" i="9"/>
  <c r="G75" i="9"/>
  <c r="F75" i="9"/>
  <c r="H74" i="9"/>
  <c r="G74" i="9"/>
  <c r="E74" i="9" s="1"/>
  <c r="B74" i="9" s="1"/>
  <c r="F74" i="9"/>
  <c r="H73" i="9"/>
  <c r="G73" i="9"/>
  <c r="F73" i="9"/>
  <c r="H72" i="9"/>
  <c r="G72" i="9"/>
  <c r="F72" i="9"/>
  <c r="H71" i="9"/>
  <c r="E71" i="9" s="1"/>
  <c r="G71" i="9"/>
  <c r="F71" i="9"/>
  <c r="H70" i="9"/>
  <c r="G70" i="9"/>
  <c r="E70" i="9" s="1"/>
  <c r="B70" i="9" s="1"/>
  <c r="F70" i="9"/>
  <c r="H69" i="9"/>
  <c r="G69" i="9"/>
  <c r="F69" i="9"/>
  <c r="H68" i="9"/>
  <c r="G68" i="9"/>
  <c r="F68" i="9"/>
  <c r="H67" i="9"/>
  <c r="G67" i="9"/>
  <c r="F67" i="9"/>
  <c r="H66" i="9"/>
  <c r="G66" i="9"/>
  <c r="E66" i="9" s="1"/>
  <c r="B66" i="9" s="1"/>
  <c r="F66" i="9"/>
  <c r="H65" i="9"/>
  <c r="G65" i="9"/>
  <c r="F65" i="9"/>
  <c r="H64" i="9"/>
  <c r="G64" i="9"/>
  <c r="E64" i="9" s="1"/>
  <c r="F64" i="9"/>
  <c r="H63" i="9"/>
  <c r="G63" i="9"/>
  <c r="F63" i="9"/>
  <c r="H62" i="9"/>
  <c r="G62" i="9"/>
  <c r="F62" i="9"/>
  <c r="H61" i="9"/>
  <c r="G61" i="9"/>
  <c r="E61" i="9" s="1"/>
  <c r="F61" i="9"/>
  <c r="H60" i="9"/>
  <c r="G60" i="9"/>
  <c r="F60" i="9"/>
  <c r="H59" i="9"/>
  <c r="E59" i="9" s="1"/>
  <c r="B59" i="9" s="1"/>
  <c r="G59" i="9"/>
  <c r="F59" i="9"/>
  <c r="H58" i="9"/>
  <c r="G58" i="9"/>
  <c r="E58" i="9" s="1"/>
  <c r="B58" i="9" s="1"/>
  <c r="F58" i="9"/>
  <c r="H57" i="9"/>
  <c r="G57" i="9"/>
  <c r="F57" i="9"/>
  <c r="H56" i="9"/>
  <c r="G56" i="9"/>
  <c r="F56" i="9"/>
  <c r="E56" i="9"/>
  <c r="B56" i="9" s="1"/>
  <c r="H55" i="9"/>
  <c r="G55" i="9"/>
  <c r="F55" i="9"/>
  <c r="E55" i="9"/>
  <c r="B55" i="9" s="1"/>
  <c r="H54" i="9"/>
  <c r="G54" i="9"/>
  <c r="E54" i="9" s="1"/>
  <c r="F54" i="9"/>
  <c r="H53" i="9"/>
  <c r="G53" i="9"/>
  <c r="F53" i="9"/>
  <c r="H52" i="9"/>
  <c r="G52" i="9"/>
  <c r="E52" i="9" s="1"/>
  <c r="B52" i="9" s="1"/>
  <c r="F52" i="9"/>
  <c r="H51" i="9"/>
  <c r="G51" i="9"/>
  <c r="E51" i="9" s="1"/>
  <c r="F51" i="9"/>
  <c r="H50" i="9"/>
  <c r="G50" i="9"/>
  <c r="E50" i="9" s="1"/>
  <c r="F50" i="9"/>
  <c r="H49" i="9"/>
  <c r="G49" i="9"/>
  <c r="F49" i="9"/>
  <c r="H48" i="9"/>
  <c r="G48" i="9"/>
  <c r="E48" i="9" s="1"/>
  <c r="B48" i="9" s="1"/>
  <c r="F48" i="9"/>
  <c r="H47" i="9"/>
  <c r="G47" i="9"/>
  <c r="E47" i="9" s="1"/>
  <c r="B47" i="9" s="1"/>
  <c r="F47" i="9"/>
  <c r="H46" i="9"/>
  <c r="G46" i="9"/>
  <c r="E46" i="9" s="1"/>
  <c r="B46" i="9" s="1"/>
  <c r="F46" i="9"/>
  <c r="H45" i="9"/>
  <c r="G45" i="9"/>
  <c r="F45" i="9"/>
  <c r="H44" i="9"/>
  <c r="G44" i="9"/>
  <c r="E44" i="9" s="1"/>
  <c r="F44" i="9"/>
  <c r="H43" i="9"/>
  <c r="G43" i="9"/>
  <c r="F43" i="9"/>
  <c r="H42" i="9"/>
  <c r="G42" i="9"/>
  <c r="E42" i="9" s="1"/>
  <c r="F42" i="9"/>
  <c r="H41" i="9"/>
  <c r="G41" i="9"/>
  <c r="F41" i="9"/>
  <c r="H40" i="9"/>
  <c r="G40" i="9"/>
  <c r="F40" i="9"/>
  <c r="H39" i="9"/>
  <c r="G39" i="9"/>
  <c r="F39" i="9"/>
  <c r="H38" i="9"/>
  <c r="G38" i="9"/>
  <c r="F38" i="9"/>
  <c r="H37" i="9"/>
  <c r="G37" i="9"/>
  <c r="E37" i="9" s="1"/>
  <c r="F37" i="9"/>
  <c r="H36" i="9"/>
  <c r="G36" i="9"/>
  <c r="E36" i="9" s="1"/>
  <c r="F36" i="9"/>
  <c r="H35" i="9"/>
  <c r="G35" i="9"/>
  <c r="F35" i="9"/>
  <c r="H34" i="9"/>
  <c r="G34" i="9"/>
  <c r="F34" i="9"/>
  <c r="H33" i="9"/>
  <c r="G33" i="9"/>
  <c r="F33" i="9"/>
  <c r="H32" i="9"/>
  <c r="G32" i="9"/>
  <c r="F32" i="9"/>
  <c r="H31" i="9"/>
  <c r="G31" i="9"/>
  <c r="F31" i="9"/>
  <c r="H30" i="9"/>
  <c r="E30" i="9" s="1"/>
  <c r="B30" i="9" s="1"/>
  <c r="G30" i="9"/>
  <c r="F30" i="9"/>
  <c r="H29" i="9"/>
  <c r="G29" i="9"/>
  <c r="E29" i="9" s="1"/>
  <c r="B29" i="9" s="1"/>
  <c r="F29" i="9"/>
  <c r="H28" i="9"/>
  <c r="G28" i="9"/>
  <c r="E28" i="9" s="1"/>
  <c r="F28" i="9"/>
  <c r="H27" i="9"/>
  <c r="G27" i="9"/>
  <c r="F27" i="9"/>
  <c r="H26" i="9"/>
  <c r="E26" i="9" s="1"/>
  <c r="B26" i="9" s="1"/>
  <c r="G26" i="9"/>
  <c r="F26" i="9"/>
  <c r="H25" i="9"/>
  <c r="E25" i="9" s="1"/>
  <c r="B25" i="9" s="1"/>
  <c r="G25" i="9"/>
  <c r="F25" i="9"/>
  <c r="H24" i="9"/>
  <c r="G24" i="9"/>
  <c r="F24" i="9"/>
  <c r="H23" i="9"/>
  <c r="G23" i="9"/>
  <c r="F23" i="9"/>
  <c r="H22" i="9"/>
  <c r="G22" i="9"/>
  <c r="E22" i="9" s="1"/>
  <c r="F22" i="9"/>
  <c r="F21" i="9"/>
  <c r="F4" i="9"/>
  <c r="O3" i="9"/>
  <c r="G275" i="9" s="1"/>
  <c r="E275" i="9" s="1"/>
  <c r="I3" i="9"/>
  <c r="H3" i="9"/>
  <c r="G3" i="9"/>
  <c r="D101" i="8"/>
  <c r="C1576" i="1" s="1"/>
  <c r="H1576" i="1" s="1"/>
  <c r="D95" i="8"/>
  <c r="D90" i="8"/>
  <c r="D85" i="8"/>
  <c r="C1560" i="1" s="1"/>
  <c r="D80" i="8"/>
  <c r="C1555" i="1" s="1"/>
  <c r="H1555" i="1" s="1"/>
  <c r="D75" i="8"/>
  <c r="C1550" i="1" s="1"/>
  <c r="D70" i="8"/>
  <c r="D65" i="8"/>
  <c r="D60" i="8"/>
  <c r="D55" i="8"/>
  <c r="C1530" i="1" s="1"/>
  <c r="D50" i="8"/>
  <c r="D44" i="8"/>
  <c r="D36" i="8"/>
  <c r="D26" i="8"/>
  <c r="D24" i="8" s="1"/>
  <c r="C1499" i="1" s="1"/>
  <c r="H1499" i="1" s="1"/>
  <c r="D18" i="8"/>
  <c r="D8" i="8"/>
  <c r="D6" i="8" s="1"/>
  <c r="C1481" i="1" s="1"/>
  <c r="G1481" i="1" s="1"/>
  <c r="E44" i="7"/>
  <c r="I32" i="3" s="1"/>
  <c r="D44" i="7"/>
  <c r="H32" i="3" s="1"/>
  <c r="E39" i="7"/>
  <c r="D39" i="7"/>
  <c r="C1470" i="1" s="1"/>
  <c r="E30" i="7"/>
  <c r="D1461" i="1" s="1"/>
  <c r="D30" i="7"/>
  <c r="E23" i="7"/>
  <c r="D23" i="7"/>
  <c r="E14" i="7"/>
  <c r="D1445" i="1" s="1"/>
  <c r="D14" i="7"/>
  <c r="E7" i="7"/>
  <c r="D7" i="7"/>
  <c r="E6" i="7"/>
  <c r="D1437" i="1" s="1"/>
  <c r="F140" i="6"/>
  <c r="F139" i="6"/>
  <c r="F138" i="6"/>
  <c r="F137" i="6"/>
  <c r="F136" i="6"/>
  <c r="F135" i="6"/>
  <c r="F134" i="6"/>
  <c r="F133" i="6"/>
  <c r="F132" i="6"/>
  <c r="F131" i="6"/>
  <c r="E130" i="6"/>
  <c r="E129" i="6" s="1"/>
  <c r="D130" i="6"/>
  <c r="F128" i="6"/>
  <c r="F127" i="6"/>
  <c r="F126" i="6"/>
  <c r="F125" i="6"/>
  <c r="F124" i="6"/>
  <c r="F123" i="6"/>
  <c r="E122" i="6"/>
  <c r="D1416" i="1" s="1"/>
  <c r="D122" i="6"/>
  <c r="F122" i="6" s="1"/>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1393" i="1" s="1"/>
  <c r="D99" i="6"/>
  <c r="F99" i="6" s="1"/>
  <c r="F98" i="6"/>
  <c r="F97" i="6"/>
  <c r="F96" i="6"/>
  <c r="F95" i="6"/>
  <c r="E94" i="6"/>
  <c r="D94" i="6"/>
  <c r="F93" i="6"/>
  <c r="F92" i="6"/>
  <c r="F91" i="6"/>
  <c r="E90" i="6"/>
  <c r="E89" i="6" s="1"/>
  <c r="D1383" i="1" s="1"/>
  <c r="D90" i="6"/>
  <c r="F90" i="6" s="1"/>
  <c r="F88" i="6"/>
  <c r="F87" i="6"/>
  <c r="F86" i="6"/>
  <c r="F85" i="6"/>
  <c r="F84" i="6"/>
  <c r="F83" i="6"/>
  <c r="E82" i="6"/>
  <c r="D1376" i="1" s="1"/>
  <c r="D82" i="6"/>
  <c r="F82" i="6" s="1"/>
  <c r="F81" i="6"/>
  <c r="F80" i="6"/>
  <c r="F79" i="6"/>
  <c r="F78" i="6"/>
  <c r="F77" i="6"/>
  <c r="F76" i="6"/>
  <c r="F75" i="6"/>
  <c r="E75" i="6"/>
  <c r="D75" i="6"/>
  <c r="F74" i="6"/>
  <c r="F73" i="6"/>
  <c r="F72" i="6"/>
  <c r="F71" i="6"/>
  <c r="F70" i="6"/>
  <c r="F69" i="6"/>
  <c r="F68" i="6"/>
  <c r="F67" i="6"/>
  <c r="E66" i="6"/>
  <c r="D1360" i="1" s="1"/>
  <c r="D66" i="6"/>
  <c r="F66" i="6" s="1"/>
  <c r="F65" i="6"/>
  <c r="F64" i="6"/>
  <c r="F63" i="6"/>
  <c r="F62" i="6"/>
  <c r="E61" i="6"/>
  <c r="D61" i="6"/>
  <c r="F60" i="6"/>
  <c r="F59" i="6"/>
  <c r="F58" i="6"/>
  <c r="F57" i="6"/>
  <c r="F56" i="6"/>
  <c r="F55" i="6"/>
  <c r="E54" i="6"/>
  <c r="D54" i="6"/>
  <c r="F53" i="6"/>
  <c r="F52" i="6"/>
  <c r="F51" i="6"/>
  <c r="E50" i="6"/>
  <c r="D1344" i="1" s="1"/>
  <c r="G1344" i="1" s="1"/>
  <c r="D50" i="6"/>
  <c r="F50" i="6" s="1"/>
  <c r="F49" i="6"/>
  <c r="F48" i="6"/>
  <c r="F47" i="6"/>
  <c r="F46" i="6"/>
  <c r="F45" i="6"/>
  <c r="F44" i="6"/>
  <c r="E43" i="6"/>
  <c r="D43" i="6"/>
  <c r="F43" i="6" s="1"/>
  <c r="F42" i="6"/>
  <c r="F41" i="6"/>
  <c r="F40" i="6"/>
  <c r="E39" i="6"/>
  <c r="D39" i="6"/>
  <c r="F38" i="6"/>
  <c r="F37" i="6"/>
  <c r="E36" i="6"/>
  <c r="D1330" i="1" s="1"/>
  <c r="D36" i="6"/>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E13" i="6"/>
  <c r="D1307" i="1" s="1"/>
  <c r="D13" i="6"/>
  <c r="F13" i="6" s="1"/>
  <c r="F12" i="6"/>
  <c r="F11" i="6"/>
  <c r="E10" i="6"/>
  <c r="D1304" i="1" s="1"/>
  <c r="H1304" i="1"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1235" i="1" s="1"/>
  <c r="F257" i="5"/>
  <c r="F256" i="5"/>
  <c r="F255" i="5"/>
  <c r="F254" i="5"/>
  <c r="F253" i="5"/>
  <c r="F252" i="5"/>
  <c r="F251" i="5"/>
  <c r="E250" i="5"/>
  <c r="D1227" i="1" s="1"/>
  <c r="D250" i="5"/>
  <c r="F249" i="5"/>
  <c r="F248" i="5"/>
  <c r="F247" i="5"/>
  <c r="E246" i="5"/>
  <c r="D1223" i="1" s="1"/>
  <c r="D246" i="5"/>
  <c r="F244" i="5"/>
  <c r="F243" i="5"/>
  <c r="E242" i="5"/>
  <c r="D1219" i="1" s="1"/>
  <c r="D242" i="5"/>
  <c r="F242" i="5" s="1"/>
  <c r="F241" i="5"/>
  <c r="F240" i="5"/>
  <c r="E239" i="5"/>
  <c r="E238" i="5" s="1"/>
  <c r="D1215" i="1" s="1"/>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168" i="1" s="1"/>
  <c r="D191" i="5"/>
  <c r="F189" i="5"/>
  <c r="F188" i="5"/>
  <c r="F187" i="5"/>
  <c r="F186" i="5"/>
  <c r="F185" i="5"/>
  <c r="F184" i="5"/>
  <c r="F183" i="5"/>
  <c r="F182" i="5"/>
  <c r="F181" i="5"/>
  <c r="E180" i="5"/>
  <c r="E177" i="5" s="1"/>
  <c r="D1154" i="1" s="1"/>
  <c r="D180" i="5"/>
  <c r="F179" i="5"/>
  <c r="F178" i="5"/>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91" i="9" s="1"/>
  <c r="D149" i="5"/>
  <c r="G291" i="9" s="1"/>
  <c r="F148" i="5"/>
  <c r="F147" i="5"/>
  <c r="E146" i="5"/>
  <c r="D146" i="5"/>
  <c r="C1124" i="1" s="1"/>
  <c r="F145" i="5"/>
  <c r="F144" i="5"/>
  <c r="F143" i="5"/>
  <c r="E142" i="5"/>
  <c r="D142" i="5"/>
  <c r="F142"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E78" i="5"/>
  <c r="D78" i="5"/>
  <c r="F77" i="5"/>
  <c r="F76" i="5"/>
  <c r="F75" i="5"/>
  <c r="F74" i="5"/>
  <c r="F73" i="5"/>
  <c r="F72" i="5"/>
  <c r="F71" i="5"/>
  <c r="E70" i="5"/>
  <c r="E69" i="5" s="1"/>
  <c r="D1047" i="1"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C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79" i="1" s="1"/>
  <c r="D585" i="4"/>
  <c r="F585" i="4" s="1"/>
  <c r="F584" i="4"/>
  <c r="F583" i="4"/>
  <c r="F582" i="4"/>
  <c r="E581" i="4"/>
  <c r="D581" i="4"/>
  <c r="F579" i="4"/>
  <c r="F578" i="4"/>
  <c r="F577" i="4"/>
  <c r="E577" i="4"/>
  <c r="D577" i="4"/>
  <c r="F576" i="4"/>
  <c r="F575" i="4"/>
  <c r="E574" i="4"/>
  <c r="D574" i="4"/>
  <c r="F574" i="4" s="1"/>
  <c r="F573" i="4"/>
  <c r="F572" i="4"/>
  <c r="E571" i="4"/>
  <c r="D571" i="4"/>
  <c r="F571" i="4" s="1"/>
  <c r="F570" i="4"/>
  <c r="F569" i="4"/>
  <c r="E568" i="4"/>
  <c r="D568" i="4"/>
  <c r="F568" i="4" s="1"/>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3" i="1" s="1"/>
  <c r="D469" i="4"/>
  <c r="F469" i="4" s="1"/>
  <c r="F468" i="4"/>
  <c r="F467" i="4"/>
  <c r="F466" i="4"/>
  <c r="E466" i="4"/>
  <c r="D466" i="4"/>
  <c r="F465" i="4"/>
  <c r="F464" i="4"/>
  <c r="E463" i="4"/>
  <c r="D463" i="4"/>
  <c r="F463" i="4" s="1"/>
  <c r="F462" i="4"/>
  <c r="F461" i="4"/>
  <c r="E460" i="4"/>
  <c r="D460" i="4"/>
  <c r="D459" i="4" s="1"/>
  <c r="F458" i="4"/>
  <c r="F457" i="4"/>
  <c r="F456"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D418" i="4"/>
  <c r="F418" i="4" s="1"/>
  <c r="F417" i="4"/>
  <c r="E417" i="4"/>
  <c r="D417" i="4"/>
  <c r="E416" i="4"/>
  <c r="D411" i="1" s="1"/>
  <c r="D416" i="4"/>
  <c r="D643" i="4" s="1"/>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E299" i="4"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8" i="4"/>
  <c r="F257" i="4"/>
  <c r="F256" i="4"/>
  <c r="F255" i="4"/>
  <c r="F254" i="4"/>
  <c r="E253" i="4"/>
  <c r="E252" i="4" s="1"/>
  <c r="D253" i="4"/>
  <c r="F253" i="4" s="1"/>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D215" i="4" s="1"/>
  <c r="F215" i="4" s="1"/>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34" i="4"/>
  <c r="D133" i="4" s="1"/>
  <c r="F132" i="4"/>
  <c r="F131" i="4"/>
  <c r="F130" i="4"/>
  <c r="F129" i="4"/>
  <c r="E128" i="4"/>
  <c r="D128" i="4"/>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F77" i="4" s="1"/>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E29" i="4"/>
  <c r="E7" i="4" s="1"/>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C1577" i="1"/>
  <c r="C1575" i="1"/>
  <c r="C1574" i="1"/>
  <c r="C1573" i="1"/>
  <c r="G1572" i="1"/>
  <c r="C1572" i="1"/>
  <c r="H1572" i="1" s="1"/>
  <c r="C1571" i="1"/>
  <c r="C1570" i="1"/>
  <c r="C1569" i="1"/>
  <c r="C1568" i="1"/>
  <c r="G1567" i="1"/>
  <c r="C1567" i="1"/>
  <c r="H1567" i="1" s="1"/>
  <c r="C1566" i="1"/>
  <c r="C1565" i="1"/>
  <c r="C1564" i="1"/>
  <c r="C1563" i="1"/>
  <c r="C1562" i="1"/>
  <c r="C1561" i="1"/>
  <c r="H1560" i="1"/>
  <c r="G1560" i="1"/>
  <c r="C1559" i="1"/>
  <c r="C1558" i="1"/>
  <c r="C1557" i="1"/>
  <c r="G1556" i="1"/>
  <c r="C1556" i="1"/>
  <c r="H1556" i="1" s="1"/>
  <c r="G1555" i="1"/>
  <c r="C1554" i="1"/>
  <c r="C1553" i="1"/>
  <c r="C1552" i="1"/>
  <c r="C1551" i="1"/>
  <c r="C1549" i="1"/>
  <c r="H1548" i="1"/>
  <c r="G1548" i="1"/>
  <c r="C1548" i="1"/>
  <c r="C1547" i="1"/>
  <c r="C1546" i="1"/>
  <c r="C1545" i="1"/>
  <c r="C1544" i="1"/>
  <c r="C1543" i="1"/>
  <c r="C1542" i="1"/>
  <c r="H1541" i="1"/>
  <c r="C1541" i="1"/>
  <c r="G1541" i="1" s="1"/>
  <c r="C1540" i="1"/>
  <c r="H1540" i="1" s="1"/>
  <c r="C1539" i="1"/>
  <c r="H1539" i="1" s="1"/>
  <c r="C1538" i="1"/>
  <c r="C1537" i="1"/>
  <c r="C1536" i="1"/>
  <c r="C1535" i="1"/>
  <c r="H1535" i="1" s="1"/>
  <c r="C1534" i="1"/>
  <c r="C1533" i="1"/>
  <c r="C1532" i="1"/>
  <c r="H1532" i="1" s="1"/>
  <c r="C1531" i="1"/>
  <c r="H1531" i="1" s="1"/>
  <c r="C1529" i="1"/>
  <c r="G1528" i="1"/>
  <c r="C1528" i="1"/>
  <c r="H1528" i="1" s="1"/>
  <c r="C1527" i="1"/>
  <c r="H1527" i="1" s="1"/>
  <c r="C1526" i="1"/>
  <c r="C1525" i="1"/>
  <c r="G1525" i="1" s="1"/>
  <c r="C1523" i="1"/>
  <c r="H1523" i="1" s="1"/>
  <c r="C1522" i="1"/>
  <c r="C1521" i="1"/>
  <c r="G1520" i="1"/>
  <c r="C1520" i="1"/>
  <c r="H1520" i="1" s="1"/>
  <c r="C1519" i="1"/>
  <c r="H1519" i="1" s="1"/>
  <c r="H1516" i="1"/>
  <c r="G1516" i="1"/>
  <c r="C1516" i="1"/>
  <c r="C1515" i="1"/>
  <c r="C1514" i="1"/>
  <c r="C1513" i="1"/>
  <c r="G1513" i="1" s="1"/>
  <c r="G1512" i="1"/>
  <c r="C1512" i="1"/>
  <c r="H1512" i="1" s="1"/>
  <c r="C1511" i="1"/>
  <c r="C1510" i="1"/>
  <c r="C1509" i="1"/>
  <c r="G1509" i="1" s="1"/>
  <c r="C1508" i="1"/>
  <c r="C1507" i="1"/>
  <c r="C1506" i="1"/>
  <c r="C1505" i="1"/>
  <c r="G1505" i="1" s="1"/>
  <c r="C1504" i="1"/>
  <c r="H1504" i="1" s="1"/>
  <c r="C1503" i="1"/>
  <c r="H1503" i="1" s="1"/>
  <c r="C1502" i="1"/>
  <c r="C1501" i="1"/>
  <c r="G1501" i="1" s="1"/>
  <c r="C1500" i="1"/>
  <c r="H1500" i="1" s="1"/>
  <c r="C1498" i="1"/>
  <c r="C1497" i="1"/>
  <c r="G1497" i="1" s="1"/>
  <c r="C1496" i="1"/>
  <c r="C1495" i="1"/>
  <c r="H1495" i="1" s="1"/>
  <c r="C1494" i="1"/>
  <c r="C1493" i="1"/>
  <c r="C1492" i="1"/>
  <c r="G1492" i="1" s="1"/>
  <c r="C1491" i="1"/>
  <c r="H1491" i="1" s="1"/>
  <c r="C1490" i="1"/>
  <c r="C1489" i="1"/>
  <c r="G1489" i="1" s="1"/>
  <c r="C1488" i="1"/>
  <c r="H1488" i="1" s="1"/>
  <c r="C1487" i="1"/>
  <c r="H1487" i="1" s="1"/>
  <c r="C1486" i="1"/>
  <c r="C1485" i="1"/>
  <c r="G1485" i="1" s="1"/>
  <c r="C1484" i="1"/>
  <c r="H1484" i="1" s="1"/>
  <c r="C1482" i="1"/>
  <c r="C1480" i="1"/>
  <c r="D1479" i="1"/>
  <c r="C1479" i="1"/>
  <c r="D1478" i="1"/>
  <c r="C1478" i="1"/>
  <c r="D1477" i="1"/>
  <c r="C1477" i="1"/>
  <c r="D1476" i="1"/>
  <c r="C1476" i="1"/>
  <c r="J1476" i="1" s="1"/>
  <c r="C1475" i="1"/>
  <c r="D1474" i="1"/>
  <c r="C1474" i="1"/>
  <c r="D1473" i="1"/>
  <c r="C1473" i="1"/>
  <c r="J1473" i="1" s="1"/>
  <c r="D1472" i="1"/>
  <c r="C1472" i="1"/>
  <c r="D1471" i="1"/>
  <c r="C1471" i="1"/>
  <c r="J1471" i="1" s="1"/>
  <c r="D1470" i="1"/>
  <c r="D1468" i="1"/>
  <c r="C1468" i="1"/>
  <c r="H1468" i="1" s="1"/>
  <c r="D1467" i="1"/>
  <c r="C1467" i="1"/>
  <c r="D1466" i="1"/>
  <c r="C1466" i="1"/>
  <c r="H1466" i="1" s="1"/>
  <c r="D1465" i="1"/>
  <c r="C1465" i="1"/>
  <c r="D1464" i="1"/>
  <c r="C1464" i="1"/>
  <c r="H1464" i="1" s="1"/>
  <c r="D1463" i="1"/>
  <c r="C1463" i="1"/>
  <c r="D1462" i="1"/>
  <c r="C1462" i="1"/>
  <c r="H1462" i="1" s="1"/>
  <c r="C1461" i="1"/>
  <c r="D1460" i="1"/>
  <c r="C1460" i="1"/>
  <c r="D1459" i="1"/>
  <c r="C1459" i="1"/>
  <c r="D1458" i="1"/>
  <c r="C1458" i="1"/>
  <c r="D1457" i="1"/>
  <c r="C1457" i="1"/>
  <c r="D1456" i="1"/>
  <c r="H1456" i="1" s="1"/>
  <c r="C1456" i="1"/>
  <c r="D1455" i="1"/>
  <c r="C1455" i="1"/>
  <c r="D1454" i="1"/>
  <c r="C1454" i="1"/>
  <c r="D1452" i="1"/>
  <c r="H1452" i="1" s="1"/>
  <c r="C1452" i="1"/>
  <c r="D1451" i="1"/>
  <c r="C1451" i="1"/>
  <c r="D1450" i="1"/>
  <c r="C1450" i="1"/>
  <c r="D1449" i="1"/>
  <c r="C1449" i="1"/>
  <c r="D1448" i="1"/>
  <c r="C1448" i="1"/>
  <c r="D1447" i="1"/>
  <c r="C1447" i="1"/>
  <c r="D1446" i="1"/>
  <c r="C1446" i="1"/>
  <c r="C1445" i="1"/>
  <c r="D1444" i="1"/>
  <c r="C1444" i="1"/>
  <c r="D1443" i="1"/>
  <c r="C1443" i="1"/>
  <c r="D1442" i="1"/>
  <c r="C1442" i="1"/>
  <c r="G1442" i="1" s="1"/>
  <c r="D1441" i="1"/>
  <c r="C1441" i="1"/>
  <c r="D1440" i="1"/>
  <c r="C1440" i="1"/>
  <c r="G1440" i="1" s="1"/>
  <c r="D1439" i="1"/>
  <c r="C1439" i="1"/>
  <c r="D1438" i="1"/>
  <c r="D1434" i="1"/>
  <c r="C1434" i="1"/>
  <c r="D1433" i="1"/>
  <c r="C1433" i="1"/>
  <c r="D1432" i="1"/>
  <c r="G1432" i="1" s="1"/>
  <c r="C1432" i="1"/>
  <c r="D1431" i="1"/>
  <c r="G1431" i="1" s="1"/>
  <c r="C1431" i="1"/>
  <c r="D1430" i="1"/>
  <c r="C1430" i="1"/>
  <c r="D1429" i="1"/>
  <c r="C1429" i="1"/>
  <c r="D1428" i="1"/>
  <c r="C1428" i="1"/>
  <c r="H1428" i="1" s="1"/>
  <c r="D1427" i="1"/>
  <c r="C1427" i="1"/>
  <c r="D1426" i="1"/>
  <c r="C1426" i="1"/>
  <c r="H1426" i="1" s="1"/>
  <c r="D1425" i="1"/>
  <c r="C1425" i="1"/>
  <c r="D1423" i="1"/>
  <c r="D1422" i="1"/>
  <c r="C1422" i="1"/>
  <c r="D1421" i="1"/>
  <c r="C1421" i="1"/>
  <c r="D1420" i="1"/>
  <c r="C1420" i="1"/>
  <c r="D1419" i="1"/>
  <c r="C1419" i="1"/>
  <c r="D1418" i="1"/>
  <c r="C1418" i="1"/>
  <c r="D1417" i="1"/>
  <c r="C1417" i="1"/>
  <c r="C1416" i="1"/>
  <c r="D1415" i="1"/>
  <c r="C1415" i="1"/>
  <c r="D1414" i="1"/>
  <c r="C1414" i="1"/>
  <c r="D1413" i="1"/>
  <c r="C1413" i="1"/>
  <c r="D1412" i="1"/>
  <c r="C1412" i="1"/>
  <c r="D1411" i="1"/>
  <c r="C1411" i="1"/>
  <c r="D1410" i="1"/>
  <c r="C1410"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C1393" i="1"/>
  <c r="D1392" i="1"/>
  <c r="C1392" i="1"/>
  <c r="D1391" i="1"/>
  <c r="C1391" i="1"/>
  <c r="D1390" i="1"/>
  <c r="C1390" i="1"/>
  <c r="D1389" i="1"/>
  <c r="C1389" i="1"/>
  <c r="D1388" i="1"/>
  <c r="C1388" i="1"/>
  <c r="D1387" i="1"/>
  <c r="C1387" i="1"/>
  <c r="D1386" i="1"/>
  <c r="C1386" i="1"/>
  <c r="D1385" i="1"/>
  <c r="C1385" i="1"/>
  <c r="G1385" i="1" s="1"/>
  <c r="C1384" i="1"/>
  <c r="D1382" i="1"/>
  <c r="C1382" i="1"/>
  <c r="D1381" i="1"/>
  <c r="G1381" i="1" s="1"/>
  <c r="C1381" i="1"/>
  <c r="D1380" i="1"/>
  <c r="C1380" i="1"/>
  <c r="H1380" i="1" s="1"/>
  <c r="D1379" i="1"/>
  <c r="G1379" i="1" s="1"/>
  <c r="C1379" i="1"/>
  <c r="D1378" i="1"/>
  <c r="G1378" i="1" s="1"/>
  <c r="C1378" i="1"/>
  <c r="D1377" i="1"/>
  <c r="C1377" i="1"/>
  <c r="C1376" i="1"/>
  <c r="D1375" i="1"/>
  <c r="G1375" i="1" s="1"/>
  <c r="C1375" i="1"/>
  <c r="D1374" i="1"/>
  <c r="G1374" i="1" s="1"/>
  <c r="C1374" i="1"/>
  <c r="D1373" i="1"/>
  <c r="C1373" i="1"/>
  <c r="D1372" i="1"/>
  <c r="G1372" i="1" s="1"/>
  <c r="C1372" i="1"/>
  <c r="D1371" i="1"/>
  <c r="C1371" i="1"/>
  <c r="H1371" i="1" s="1"/>
  <c r="G1370" i="1"/>
  <c r="D1370" i="1"/>
  <c r="C1370" i="1"/>
  <c r="D1369" i="1"/>
  <c r="C1369" i="1"/>
  <c r="D1368" i="1"/>
  <c r="G1368" i="1" s="1"/>
  <c r="C1368" i="1"/>
  <c r="D1367" i="1"/>
  <c r="C1367" i="1"/>
  <c r="H1367" i="1" s="1"/>
  <c r="D1366" i="1"/>
  <c r="C1366" i="1"/>
  <c r="H1366" i="1" s="1"/>
  <c r="D1365" i="1"/>
  <c r="G1365" i="1" s="1"/>
  <c r="C1365" i="1"/>
  <c r="D1364" i="1"/>
  <c r="C1364" i="1"/>
  <c r="H1364" i="1" s="1"/>
  <c r="D1363" i="1"/>
  <c r="G1363" i="1" s="1"/>
  <c r="C1363" i="1"/>
  <c r="D1362" i="1"/>
  <c r="C1362" i="1"/>
  <c r="D1361" i="1"/>
  <c r="G1361" i="1" s="1"/>
  <c r="C1361" i="1"/>
  <c r="C1360" i="1"/>
  <c r="D1359" i="1"/>
  <c r="C1359" i="1"/>
  <c r="H1359" i="1" s="1"/>
  <c r="D1358" i="1"/>
  <c r="C1358" i="1"/>
  <c r="D1357" i="1"/>
  <c r="G1357" i="1" s="1"/>
  <c r="C1357" i="1"/>
  <c r="D1356" i="1"/>
  <c r="C1356" i="1"/>
  <c r="H1356" i="1" s="1"/>
  <c r="D1355" i="1"/>
  <c r="D1354" i="1"/>
  <c r="C1354" i="1"/>
  <c r="D1353" i="1"/>
  <c r="C1353" i="1"/>
  <c r="D1352" i="1"/>
  <c r="C1352" i="1"/>
  <c r="H1352" i="1" s="1"/>
  <c r="D1351" i="1"/>
  <c r="C1351" i="1"/>
  <c r="H1351" i="1" s="1"/>
  <c r="D1350" i="1"/>
  <c r="G1350" i="1" s="1"/>
  <c r="C1350" i="1"/>
  <c r="D1349" i="1"/>
  <c r="G1349" i="1" s="1"/>
  <c r="C1349" i="1"/>
  <c r="D1348" i="1"/>
  <c r="D1347" i="1"/>
  <c r="C1347" i="1"/>
  <c r="H1347" i="1" s="1"/>
  <c r="D1346" i="1"/>
  <c r="C1346" i="1"/>
  <c r="H1346" i="1" s="1"/>
  <c r="D1345" i="1"/>
  <c r="G1345" i="1" s="1"/>
  <c r="C1345" i="1"/>
  <c r="C1344" i="1"/>
  <c r="D1343" i="1"/>
  <c r="C1343" i="1"/>
  <c r="H1343" i="1" s="1"/>
  <c r="D1342" i="1"/>
  <c r="C1342" i="1"/>
  <c r="H1342" i="1" s="1"/>
  <c r="D1341" i="1"/>
  <c r="G1341" i="1" s="1"/>
  <c r="C1341" i="1"/>
  <c r="D1340" i="1"/>
  <c r="C1340" i="1"/>
  <c r="H1340" i="1" s="1"/>
  <c r="D1339" i="1"/>
  <c r="G1339" i="1" s="1"/>
  <c r="C1339" i="1"/>
  <c r="D1338" i="1"/>
  <c r="C1338" i="1"/>
  <c r="D1337" i="1"/>
  <c r="G1337" i="1" s="1"/>
  <c r="C1337" i="1"/>
  <c r="D1336" i="1"/>
  <c r="G1336" i="1" s="1"/>
  <c r="C1336" i="1"/>
  <c r="D1335" i="1"/>
  <c r="G1335" i="1" s="1"/>
  <c r="C1335" i="1"/>
  <c r="D1334" i="1"/>
  <c r="G1334" i="1" s="1"/>
  <c r="C1334" i="1"/>
  <c r="D1333" i="1"/>
  <c r="D1332" i="1"/>
  <c r="C1332" i="1"/>
  <c r="H1332" i="1" s="1"/>
  <c r="D1331" i="1"/>
  <c r="G1331" i="1" s="1"/>
  <c r="C1331"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C1322" i="1"/>
  <c r="D1321" i="1"/>
  <c r="H1321" i="1" s="1"/>
  <c r="C1321" i="1"/>
  <c r="H1320" i="1"/>
  <c r="D1320" i="1"/>
  <c r="C1320" i="1"/>
  <c r="G1320" i="1" s="1"/>
  <c r="D1319" i="1"/>
  <c r="C1319" i="1"/>
  <c r="H1318" i="1"/>
  <c r="D1318" i="1"/>
  <c r="C1318" i="1"/>
  <c r="G1318" i="1" s="1"/>
  <c r="D1317" i="1"/>
  <c r="H1317" i="1" s="1"/>
  <c r="C1317" i="1"/>
  <c r="C1316" i="1"/>
  <c r="D1315" i="1"/>
  <c r="G1315" i="1" s="1"/>
  <c r="C1315" i="1"/>
  <c r="G1314" i="1"/>
  <c r="D1314" i="1"/>
  <c r="C1314" i="1"/>
  <c r="H1314" i="1" s="1"/>
  <c r="D1313" i="1"/>
  <c r="C1313" i="1"/>
  <c r="D1312" i="1"/>
  <c r="H1312" i="1" s="1"/>
  <c r="C1312" i="1"/>
  <c r="G1312" i="1" s="1"/>
  <c r="H1311" i="1"/>
  <c r="D1311" i="1"/>
  <c r="C1311" i="1"/>
  <c r="G1311" i="1" s="1"/>
  <c r="D1310" i="1"/>
  <c r="H1310" i="1" s="1"/>
  <c r="C1310" i="1"/>
  <c r="D1309" i="1"/>
  <c r="C1309" i="1"/>
  <c r="D1308" i="1"/>
  <c r="C1308" i="1"/>
  <c r="G1308" i="1" s="1"/>
  <c r="H1307" i="1"/>
  <c r="C1307" i="1"/>
  <c r="D1306" i="1"/>
  <c r="H1306" i="1" s="1"/>
  <c r="C1306" i="1"/>
  <c r="D1305" i="1"/>
  <c r="H1305" i="1" s="1"/>
  <c r="C1305" i="1"/>
  <c r="C1304" i="1"/>
  <c r="H1303" i="1"/>
  <c r="D1303" i="1"/>
  <c r="C1303" i="1"/>
  <c r="D1302" i="1"/>
  <c r="G1302" i="1" s="1"/>
  <c r="C1302" i="1"/>
  <c r="D1301" i="1"/>
  <c r="H1301" i="1" s="1"/>
  <c r="C1301" i="1"/>
  <c r="D1300" i="1"/>
  <c r="H1300" i="1" s="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D1277" i="1"/>
  <c r="C1277" i="1"/>
  <c r="H1277" i="1" s="1"/>
  <c r="D1276" i="1"/>
  <c r="C1276" i="1"/>
  <c r="D1275" i="1"/>
  <c r="C1275" i="1"/>
  <c r="D1274" i="1"/>
  <c r="G1274" i="1" s="1"/>
  <c r="C1274" i="1"/>
  <c r="G1273" i="1"/>
  <c r="D1273" i="1"/>
  <c r="C1273" i="1"/>
  <c r="H1273" i="1" s="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G1255" i="1" s="1"/>
  <c r="C1255" i="1"/>
  <c r="H1254" i="1"/>
  <c r="D1254" i="1"/>
  <c r="C1254" i="1"/>
  <c r="D1253" i="1"/>
  <c r="C1253" i="1"/>
  <c r="H1253" i="1" s="1"/>
  <c r="D1252" i="1"/>
  <c r="C1252" i="1"/>
  <c r="H1252" i="1" s="1"/>
  <c r="D1251" i="1"/>
  <c r="C1251" i="1"/>
  <c r="D1250" i="1"/>
  <c r="G1250" i="1" s="1"/>
  <c r="C1250" i="1"/>
  <c r="H1249" i="1"/>
  <c r="D1249" i="1"/>
  <c r="C1249" i="1"/>
  <c r="D1248" i="1"/>
  <c r="C1248" i="1"/>
  <c r="H1248" i="1" s="1"/>
  <c r="D1247" i="1"/>
  <c r="C1247" i="1"/>
  <c r="D1246" i="1"/>
  <c r="C1246" i="1"/>
  <c r="H1246" i="1" s="1"/>
  <c r="D1245" i="1"/>
  <c r="G1245" i="1" s="1"/>
  <c r="C1245" i="1"/>
  <c r="G1244" i="1"/>
  <c r="D1244" i="1"/>
  <c r="C1244" i="1"/>
  <c r="D1243" i="1"/>
  <c r="C1243" i="1"/>
  <c r="D1242" i="1"/>
  <c r="C1242" i="1"/>
  <c r="H1242" i="1" s="1"/>
  <c r="D1241" i="1"/>
  <c r="C1241" i="1"/>
  <c r="D1240" i="1"/>
  <c r="C1240" i="1"/>
  <c r="G1240" i="1" s="1"/>
  <c r="H1239" i="1"/>
  <c r="D1239" i="1"/>
  <c r="C1239" i="1"/>
  <c r="G1239" i="1" s="1"/>
  <c r="D1238" i="1"/>
  <c r="H1238" i="1" s="1"/>
  <c r="C1238" i="1"/>
  <c r="D1237" i="1"/>
  <c r="C1237" i="1"/>
  <c r="D1236" i="1"/>
  <c r="C1236" i="1"/>
  <c r="D1234" i="1"/>
  <c r="C1234" i="1"/>
  <c r="D1233" i="1"/>
  <c r="C1233" i="1"/>
  <c r="D1232" i="1"/>
  <c r="C1232" i="1"/>
  <c r="D1231" i="1"/>
  <c r="G1231" i="1" s="1"/>
  <c r="C1231" i="1"/>
  <c r="D1230" i="1"/>
  <c r="G1230" i="1" s="1"/>
  <c r="C1230" i="1"/>
  <c r="D1229" i="1"/>
  <c r="C1229" i="1"/>
  <c r="D1228" i="1"/>
  <c r="C1228" i="1"/>
  <c r="C1227" i="1"/>
  <c r="D1226" i="1"/>
  <c r="G1226" i="1" s="1"/>
  <c r="C1226" i="1"/>
  <c r="D1225" i="1"/>
  <c r="C1225" i="1"/>
  <c r="D1224" i="1"/>
  <c r="C1224" i="1"/>
  <c r="D1221" i="1"/>
  <c r="C1221" i="1"/>
  <c r="H1221" i="1" s="1"/>
  <c r="D1220" i="1"/>
  <c r="C1220" i="1"/>
  <c r="H1220" i="1" s="1"/>
  <c r="C1219" i="1"/>
  <c r="D1218" i="1"/>
  <c r="C1218" i="1"/>
  <c r="D1217" i="1"/>
  <c r="C1217" i="1"/>
  <c r="C1216" i="1"/>
  <c r="D1213" i="1"/>
  <c r="C1213" i="1"/>
  <c r="D1212" i="1"/>
  <c r="H1212" i="1" s="1"/>
  <c r="C1212" i="1"/>
  <c r="D1211" i="1"/>
  <c r="C1211" i="1"/>
  <c r="D1210" i="1"/>
  <c r="C1210" i="1"/>
  <c r="D1209" i="1"/>
  <c r="C1209" i="1"/>
  <c r="D1208" i="1"/>
  <c r="C1208" i="1"/>
  <c r="D1207" i="1"/>
  <c r="C1207" i="1"/>
  <c r="D1206" i="1"/>
  <c r="C1206" i="1"/>
  <c r="D1205" i="1"/>
  <c r="C1205" i="1"/>
  <c r="D1204" i="1"/>
  <c r="C1204" i="1"/>
  <c r="D1203" i="1"/>
  <c r="C1203" i="1"/>
  <c r="D1202" i="1"/>
  <c r="C1202"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G1181" i="1" s="1"/>
  <c r="D1180" i="1"/>
  <c r="C1180" i="1"/>
  <c r="D1179" i="1"/>
  <c r="C1179" i="1"/>
  <c r="G1179" i="1" s="1"/>
  <c r="D1178" i="1"/>
  <c r="C1178" i="1"/>
  <c r="D1177" i="1"/>
  <c r="C1177" i="1"/>
  <c r="G1177" i="1" s="1"/>
  <c r="D1176" i="1"/>
  <c r="C1176" i="1"/>
  <c r="D1175" i="1"/>
  <c r="D1174" i="1"/>
  <c r="C1174" i="1"/>
  <c r="D1173" i="1"/>
  <c r="C1173" i="1"/>
  <c r="G1173" i="1" s="1"/>
  <c r="D1172" i="1"/>
  <c r="C1172" i="1"/>
  <c r="D1171" i="1"/>
  <c r="C1171" i="1"/>
  <c r="G1171" i="1" s="1"/>
  <c r="D1170" i="1"/>
  <c r="C1170" i="1"/>
  <c r="D1169" i="1"/>
  <c r="C1169" i="1"/>
  <c r="G1169" i="1" s="1"/>
  <c r="C1168" i="1"/>
  <c r="D1166" i="1"/>
  <c r="C1166" i="1"/>
  <c r="D1165" i="1"/>
  <c r="C1165" i="1"/>
  <c r="D1164" i="1"/>
  <c r="C1164" i="1"/>
  <c r="G1164" i="1" s="1"/>
  <c r="D1163" i="1"/>
  <c r="C1163" i="1"/>
  <c r="D1162" i="1"/>
  <c r="C1162" i="1"/>
  <c r="D1161" i="1"/>
  <c r="C1161" i="1"/>
  <c r="D1160" i="1"/>
  <c r="C1160" i="1"/>
  <c r="G1159" i="1"/>
  <c r="D1159" i="1"/>
  <c r="C1159" i="1"/>
  <c r="D1158" i="1"/>
  <c r="G1158" i="1" s="1"/>
  <c r="C1158" i="1"/>
  <c r="D1157" i="1"/>
  <c r="C1157" i="1"/>
  <c r="H1157" i="1" s="1"/>
  <c r="D1156" i="1"/>
  <c r="C1156" i="1"/>
  <c r="D1155" i="1"/>
  <c r="C1155" i="1"/>
  <c r="H1151" i="1"/>
  <c r="D1151" i="1"/>
  <c r="G1151" i="1" s="1"/>
  <c r="C1151" i="1"/>
  <c r="D1150" i="1"/>
  <c r="C1150" i="1"/>
  <c r="D1149" i="1"/>
  <c r="H1149" i="1" s="1"/>
  <c r="C1149" i="1"/>
  <c r="C1148" i="1"/>
  <c r="H1147" i="1"/>
  <c r="D1147" i="1"/>
  <c r="G1147" i="1" s="1"/>
  <c r="C1147" i="1"/>
  <c r="D1146" i="1"/>
  <c r="G1146" i="1" s="1"/>
  <c r="C1146" i="1"/>
  <c r="D1145" i="1"/>
  <c r="C1145" i="1"/>
  <c r="D1144" i="1"/>
  <c r="C1144" i="1"/>
  <c r="D1143" i="1"/>
  <c r="C1143" i="1"/>
  <c r="H1143" i="1" s="1"/>
  <c r="C1142" i="1"/>
  <c r="D1141" i="1"/>
  <c r="C1141" i="1"/>
  <c r="H1141" i="1" s="1"/>
  <c r="D1140" i="1"/>
  <c r="G1140" i="1" s="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G1129" i="1" s="1"/>
  <c r="D1128" i="1"/>
  <c r="H1128" i="1" s="1"/>
  <c r="C1128" i="1"/>
  <c r="D1127" i="1"/>
  <c r="C1127" i="1"/>
  <c r="D1126" i="1"/>
  <c r="H1126" i="1" s="1"/>
  <c r="C1126" i="1"/>
  <c r="D1125" i="1"/>
  <c r="C1125" i="1"/>
  <c r="H1125" i="1" s="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D1095" i="1"/>
  <c r="C1095" i="1"/>
  <c r="D1094" i="1"/>
  <c r="C1094" i="1"/>
  <c r="D1093" i="1"/>
  <c r="C1093" i="1"/>
  <c r="H1092" i="1"/>
  <c r="D1092" i="1"/>
  <c r="C1092" i="1"/>
  <c r="G1092" i="1" s="1"/>
  <c r="D1091" i="1"/>
  <c r="H1091" i="1" s="1"/>
  <c r="C1091" i="1"/>
  <c r="D1090" i="1"/>
  <c r="C1090" i="1"/>
  <c r="D1089" i="1"/>
  <c r="C1089" i="1"/>
  <c r="H1088" i="1"/>
  <c r="D1088" i="1"/>
  <c r="C1088" i="1"/>
  <c r="G1088" i="1" s="1"/>
  <c r="H1087" i="1"/>
  <c r="D1087" i="1"/>
  <c r="C1087" i="1"/>
  <c r="D1086" i="1"/>
  <c r="C1086" i="1"/>
  <c r="D1085" i="1"/>
  <c r="C1085" i="1"/>
  <c r="H1084" i="1"/>
  <c r="D1084" i="1"/>
  <c r="C1084" i="1"/>
  <c r="G1084" i="1" s="1"/>
  <c r="D1083" i="1"/>
  <c r="H1083" i="1" s="1"/>
  <c r="C1083" i="1"/>
  <c r="D1082" i="1"/>
  <c r="C1082" i="1"/>
  <c r="D1081" i="1"/>
  <c r="C1081" i="1"/>
  <c r="H1080" i="1"/>
  <c r="D1080" i="1"/>
  <c r="C1080" i="1"/>
  <c r="G1080" i="1" s="1"/>
  <c r="H1079"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G1063" i="1" s="1"/>
  <c r="C1063" i="1"/>
  <c r="D1062" i="1"/>
  <c r="C1062" i="1"/>
  <c r="D1061" i="1"/>
  <c r="C1061" i="1"/>
  <c r="G1061" i="1" s="1"/>
  <c r="G1060" i="1"/>
  <c r="D1060" i="1"/>
  <c r="C1060" i="1"/>
  <c r="D1059" i="1"/>
  <c r="G1059" i="1" s="1"/>
  <c r="C1059" i="1"/>
  <c r="D1058" i="1"/>
  <c r="C1058" i="1"/>
  <c r="G1057" i="1"/>
  <c r="D1057" i="1"/>
  <c r="C1057" i="1"/>
  <c r="D1056" i="1"/>
  <c r="C1056" i="1"/>
  <c r="D1055" i="1"/>
  <c r="C1055" i="1"/>
  <c r="D1054" i="1"/>
  <c r="C1054" i="1"/>
  <c r="D1053" i="1"/>
  <c r="C1053" i="1"/>
  <c r="D1052" i="1"/>
  <c r="C1052" i="1"/>
  <c r="D1051" i="1"/>
  <c r="C1051" i="1"/>
  <c r="D1050" i="1"/>
  <c r="C1050" i="1"/>
  <c r="D1049" i="1"/>
  <c r="C1049" i="1"/>
  <c r="H1049" i="1" s="1"/>
  <c r="D1048" i="1"/>
  <c r="G1048" i="1" s="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C1032" i="1"/>
  <c r="D1031" i="1"/>
  <c r="C1031" i="1"/>
  <c r="D1030" i="1"/>
  <c r="C1030" i="1"/>
  <c r="G1029" i="1"/>
  <c r="D1029" i="1"/>
  <c r="C1029" i="1"/>
  <c r="D1028" i="1"/>
  <c r="H1028" i="1" s="1"/>
  <c r="C1028" i="1"/>
  <c r="D1027" i="1"/>
  <c r="C1027" i="1"/>
  <c r="G1027" i="1" s="1"/>
  <c r="D1026" i="1"/>
  <c r="C1026" i="1"/>
  <c r="G1026" i="1" s="1"/>
  <c r="G1025" i="1"/>
  <c r="D1025" i="1"/>
  <c r="C1025" i="1"/>
  <c r="G1024" i="1"/>
  <c r="D1024" i="1"/>
  <c r="H1024" i="1" s="1"/>
  <c r="C1024" i="1"/>
  <c r="D1023" i="1"/>
  <c r="H1023" i="1" s="1"/>
  <c r="C1023" i="1"/>
  <c r="D1022" i="1"/>
  <c r="C1022" i="1"/>
  <c r="G1022" i="1" s="1"/>
  <c r="G1021" i="1"/>
  <c r="D1021" i="1"/>
  <c r="C1021" i="1"/>
  <c r="D1020" i="1"/>
  <c r="H1020" i="1" s="1"/>
  <c r="C1020" i="1"/>
  <c r="D1019" i="1"/>
  <c r="C1019" i="1"/>
  <c r="G1019" i="1" s="1"/>
  <c r="D1018" i="1"/>
  <c r="C1018" i="1"/>
  <c r="G1018" i="1" s="1"/>
  <c r="D1017" i="1"/>
  <c r="H1017" i="1" s="1"/>
  <c r="C1017" i="1"/>
  <c r="D1016" i="1"/>
  <c r="C1016" i="1"/>
  <c r="D1015" i="1"/>
  <c r="C1015" i="1"/>
  <c r="H1015" i="1" s="1"/>
  <c r="D1014" i="1"/>
  <c r="C1014" i="1"/>
  <c r="D1013" i="1"/>
  <c r="C1013" i="1"/>
  <c r="H1013" i="1" s="1"/>
  <c r="D1012" i="1"/>
  <c r="C1012" i="1"/>
  <c r="D1011" i="1"/>
  <c r="C1011" i="1"/>
  <c r="H1011" i="1" s="1"/>
  <c r="D1010" i="1"/>
  <c r="C1010" i="1"/>
  <c r="D1009" i="1"/>
  <c r="C1009" i="1"/>
  <c r="H1009" i="1" s="1"/>
  <c r="D1008" i="1"/>
  <c r="C1008" i="1"/>
  <c r="D1007" i="1"/>
  <c r="C1007" i="1"/>
  <c r="H1007" i="1" s="1"/>
  <c r="D1006" i="1"/>
  <c r="C1006" i="1"/>
  <c r="D1005" i="1"/>
  <c r="C1005" i="1"/>
  <c r="G1005" i="1" s="1"/>
  <c r="D1004" i="1"/>
  <c r="C1004" i="1"/>
  <c r="D1003" i="1"/>
  <c r="C1003" i="1"/>
  <c r="D1002" i="1"/>
  <c r="C1002" i="1"/>
  <c r="D1001" i="1"/>
  <c r="C1001" i="1"/>
  <c r="D1000" i="1"/>
  <c r="C1000" i="1"/>
  <c r="D999" i="1"/>
  <c r="C999" i="1"/>
  <c r="D998" i="1"/>
  <c r="C998" i="1"/>
  <c r="D996" i="1"/>
  <c r="C996" i="1"/>
  <c r="H996" i="1" s="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G975" i="1" s="1"/>
  <c r="C975" i="1"/>
  <c r="D974" i="1"/>
  <c r="C974" i="1"/>
  <c r="H974" i="1" s="1"/>
  <c r="D973" i="1"/>
  <c r="C973" i="1"/>
  <c r="D972" i="1"/>
  <c r="C972" i="1"/>
  <c r="H972" i="1" s="1"/>
  <c r="D971" i="1"/>
  <c r="C971" i="1"/>
  <c r="H971" i="1" s="1"/>
  <c r="H970" i="1"/>
  <c r="D970" i="1"/>
  <c r="C970" i="1"/>
  <c r="D969" i="1"/>
  <c r="G969" i="1" s="1"/>
  <c r="C969" i="1"/>
  <c r="D968" i="1"/>
  <c r="C968" i="1"/>
  <c r="H968" i="1" s="1"/>
  <c r="H967" i="1"/>
  <c r="D967" i="1"/>
  <c r="G967" i="1" s="1"/>
  <c r="C967" i="1"/>
  <c r="D966" i="1"/>
  <c r="G966" i="1" s="1"/>
  <c r="C966" i="1"/>
  <c r="D965" i="1"/>
  <c r="C965" i="1"/>
  <c r="D964" i="1"/>
  <c r="C964" i="1"/>
  <c r="D963" i="1"/>
  <c r="C963" i="1"/>
  <c r="H963" i="1" s="1"/>
  <c r="H962" i="1"/>
  <c r="D962" i="1"/>
  <c r="C962" i="1"/>
  <c r="D961" i="1"/>
  <c r="C961" i="1"/>
  <c r="H961" i="1" s="1"/>
  <c r="D960" i="1"/>
  <c r="C960" i="1"/>
  <c r="H960" i="1" s="1"/>
  <c r="D959" i="1"/>
  <c r="G959" i="1" s="1"/>
  <c r="C959" i="1"/>
  <c r="D958" i="1"/>
  <c r="C958" i="1"/>
  <c r="H958" i="1" s="1"/>
  <c r="D957" i="1"/>
  <c r="C957" i="1"/>
  <c r="D956" i="1"/>
  <c r="C956" i="1"/>
  <c r="H956" i="1" s="1"/>
  <c r="D955" i="1"/>
  <c r="C955" i="1"/>
  <c r="H955" i="1" s="1"/>
  <c r="H954" i="1"/>
  <c r="D954" i="1"/>
  <c r="C954" i="1"/>
  <c r="D953" i="1"/>
  <c r="C953" i="1"/>
  <c r="D952" i="1"/>
  <c r="C952" i="1"/>
  <c r="H952" i="1" s="1"/>
  <c r="H951" i="1"/>
  <c r="D951" i="1"/>
  <c r="G951" i="1" s="1"/>
  <c r="C951" i="1"/>
  <c r="D950" i="1"/>
  <c r="G950" i="1" s="1"/>
  <c r="C950" i="1"/>
  <c r="D949" i="1"/>
  <c r="C949" i="1"/>
  <c r="D948" i="1"/>
  <c r="C948" i="1"/>
  <c r="D947" i="1"/>
  <c r="C947" i="1"/>
  <c r="H947" i="1" s="1"/>
  <c r="H946" i="1"/>
  <c r="D946" i="1"/>
  <c r="C946" i="1"/>
  <c r="D945" i="1"/>
  <c r="C945" i="1"/>
  <c r="H945" i="1" s="1"/>
  <c r="D944" i="1"/>
  <c r="C944" i="1"/>
  <c r="H944" i="1" s="1"/>
  <c r="D943" i="1"/>
  <c r="G943" i="1" s="1"/>
  <c r="C943" i="1"/>
  <c r="D942" i="1"/>
  <c r="C942" i="1"/>
  <c r="H942" i="1" s="1"/>
  <c r="D941" i="1"/>
  <c r="C941" i="1"/>
  <c r="D940" i="1"/>
  <c r="C940" i="1"/>
  <c r="H940" i="1" s="1"/>
  <c r="D939" i="1"/>
  <c r="C939" i="1"/>
  <c r="H938" i="1"/>
  <c r="D938" i="1"/>
  <c r="C938" i="1"/>
  <c r="G938" i="1" s="1"/>
  <c r="D937" i="1"/>
  <c r="C937" i="1"/>
  <c r="D936" i="1"/>
  <c r="C936" i="1"/>
  <c r="G936" i="1" s="1"/>
  <c r="H935" i="1"/>
  <c r="D935" i="1"/>
  <c r="C935" i="1"/>
  <c r="D934" i="1"/>
  <c r="C934" i="1"/>
  <c r="D933" i="1"/>
  <c r="C933" i="1"/>
  <c r="G933" i="1" s="1"/>
  <c r="D932" i="1"/>
  <c r="C932" i="1"/>
  <c r="D931" i="1"/>
  <c r="C931" i="1"/>
  <c r="H930" i="1"/>
  <c r="D930" i="1"/>
  <c r="C930" i="1"/>
  <c r="G930" i="1" s="1"/>
  <c r="D929" i="1"/>
  <c r="C929" i="1"/>
  <c r="G929" i="1" s="1"/>
  <c r="D928" i="1"/>
  <c r="C928" i="1"/>
  <c r="G928" i="1" s="1"/>
  <c r="D927" i="1"/>
  <c r="H927" i="1" s="1"/>
  <c r="C927" i="1"/>
  <c r="D926" i="1"/>
  <c r="C926" i="1"/>
  <c r="D925" i="1"/>
  <c r="C925" i="1"/>
  <c r="G925" i="1" s="1"/>
  <c r="D924" i="1"/>
  <c r="C924" i="1"/>
  <c r="G924" i="1" s="1"/>
  <c r="D923" i="1"/>
  <c r="C923" i="1"/>
  <c r="H922" i="1"/>
  <c r="D922" i="1"/>
  <c r="C922" i="1"/>
  <c r="G922" i="1" s="1"/>
  <c r="D921" i="1"/>
  <c r="C921" i="1"/>
  <c r="D920" i="1"/>
  <c r="C920" i="1"/>
  <c r="G920" i="1" s="1"/>
  <c r="H919"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G865" i="1" s="1"/>
  <c r="D864" i="1"/>
  <c r="C864" i="1"/>
  <c r="D863" i="1"/>
  <c r="C863" i="1"/>
  <c r="H862" i="1"/>
  <c r="D862" i="1"/>
  <c r="C862" i="1"/>
  <c r="G862" i="1" s="1"/>
  <c r="D861" i="1"/>
  <c r="C861" i="1"/>
  <c r="H861" i="1" s="1"/>
  <c r="D860" i="1"/>
  <c r="C860" i="1"/>
  <c r="D859" i="1"/>
  <c r="H859" i="1" s="1"/>
  <c r="C859" i="1"/>
  <c r="D858" i="1"/>
  <c r="C858" i="1"/>
  <c r="H858" i="1" s="1"/>
  <c r="D857" i="1"/>
  <c r="C857" i="1"/>
  <c r="H857" i="1" s="1"/>
  <c r="D856" i="1"/>
  <c r="C856" i="1"/>
  <c r="D855" i="1"/>
  <c r="C855" i="1"/>
  <c r="H855" i="1" s="1"/>
  <c r="H854" i="1"/>
  <c r="D854" i="1"/>
  <c r="C854" i="1"/>
  <c r="D853" i="1"/>
  <c r="C853" i="1"/>
  <c r="D852" i="1"/>
  <c r="C852" i="1"/>
  <c r="H852" i="1" s="1"/>
  <c r="D851" i="1"/>
  <c r="C851" i="1"/>
  <c r="D850" i="1"/>
  <c r="C850" i="1"/>
  <c r="H850" i="1" s="1"/>
  <c r="D849" i="1"/>
  <c r="C849" i="1"/>
  <c r="D848" i="1"/>
  <c r="C848" i="1"/>
  <c r="H848" i="1" s="1"/>
  <c r="D847" i="1"/>
  <c r="C847" i="1"/>
  <c r="D846" i="1"/>
  <c r="C846" i="1"/>
  <c r="H846" i="1" s="1"/>
  <c r="D845" i="1"/>
  <c r="C845" i="1"/>
  <c r="D844" i="1"/>
  <c r="C844" i="1"/>
  <c r="H844" i="1" s="1"/>
  <c r="D843" i="1"/>
  <c r="C843" i="1"/>
  <c r="D842" i="1"/>
  <c r="C842" i="1"/>
  <c r="H842" i="1" s="1"/>
  <c r="D841" i="1"/>
  <c r="C841" i="1"/>
  <c r="D840" i="1"/>
  <c r="C840" i="1"/>
  <c r="H840" i="1" s="1"/>
  <c r="D839" i="1"/>
  <c r="C839" i="1"/>
  <c r="D838" i="1"/>
  <c r="C838" i="1"/>
  <c r="H838" i="1" s="1"/>
  <c r="D837" i="1"/>
  <c r="C837" i="1"/>
  <c r="D836" i="1"/>
  <c r="C836" i="1"/>
  <c r="H836" i="1" s="1"/>
  <c r="D835" i="1"/>
  <c r="C835" i="1"/>
  <c r="D834" i="1"/>
  <c r="C834" i="1"/>
  <c r="H834" i="1" s="1"/>
  <c r="D833" i="1"/>
  <c r="C833" i="1"/>
  <c r="D832" i="1"/>
  <c r="C832" i="1"/>
  <c r="H832" i="1" s="1"/>
  <c r="D831" i="1"/>
  <c r="C831" i="1"/>
  <c r="D830" i="1"/>
  <c r="C830" i="1"/>
  <c r="H830" i="1" s="1"/>
  <c r="D829" i="1"/>
  <c r="C829" i="1"/>
  <c r="D828" i="1"/>
  <c r="C828" i="1"/>
  <c r="H828" i="1" s="1"/>
  <c r="D827" i="1"/>
  <c r="C827" i="1"/>
  <c r="D826" i="1"/>
  <c r="C826" i="1"/>
  <c r="H826" i="1" s="1"/>
  <c r="D825" i="1"/>
  <c r="C825" i="1"/>
  <c r="D824" i="1"/>
  <c r="C824" i="1"/>
  <c r="H824" i="1" s="1"/>
  <c r="D823" i="1"/>
  <c r="C823"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C711" i="1"/>
  <c r="G711" i="1" s="1"/>
  <c r="H710" i="1"/>
  <c r="D710" i="1"/>
  <c r="G710" i="1" s="1"/>
  <c r="C710" i="1"/>
  <c r="D709" i="1"/>
  <c r="C709" i="1"/>
  <c r="H709" i="1" s="1"/>
  <c r="D708" i="1"/>
  <c r="C708" i="1"/>
  <c r="D707" i="1"/>
  <c r="C707" i="1"/>
  <c r="H707" i="1" s="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H643" i="1" s="1"/>
  <c r="C643" i="1"/>
  <c r="D642" i="1"/>
  <c r="C642" i="1"/>
  <c r="D641" i="1"/>
  <c r="C641" i="1"/>
  <c r="C637" i="1"/>
  <c r="D632" i="1"/>
  <c r="C632" i="1"/>
  <c r="G632" i="1" s="1"/>
  <c r="D631" i="1"/>
  <c r="C631" i="1"/>
  <c r="D628" i="1"/>
  <c r="C628" i="1"/>
  <c r="D627" i="1"/>
  <c r="H627" i="1" s="1"/>
  <c r="C627" i="1"/>
  <c r="D626" i="1"/>
  <c r="C626" i="1"/>
  <c r="D625" i="1"/>
  <c r="C625" i="1"/>
  <c r="G625" i="1" s="1"/>
  <c r="H624" i="1"/>
  <c r="D624" i="1"/>
  <c r="C624" i="1"/>
  <c r="D623" i="1"/>
  <c r="H623" i="1" s="1"/>
  <c r="C623" i="1"/>
  <c r="D622" i="1"/>
  <c r="C622" i="1"/>
  <c r="D621" i="1"/>
  <c r="C621" i="1"/>
  <c r="H620"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C561" i="1"/>
  <c r="D560" i="1"/>
  <c r="C560" i="1"/>
  <c r="D559" i="1"/>
  <c r="C559" i="1"/>
  <c r="H558" i="1"/>
  <c r="D558" i="1"/>
  <c r="C558" i="1"/>
  <c r="H557" i="1"/>
  <c r="D557" i="1"/>
  <c r="C557" i="1"/>
  <c r="D556" i="1"/>
  <c r="C556" i="1"/>
  <c r="H555" i="1"/>
  <c r="D555" i="1"/>
  <c r="C555" i="1"/>
  <c r="G555" i="1" s="1"/>
  <c r="H554" i="1"/>
  <c r="D554" i="1"/>
  <c r="C554" i="1"/>
  <c r="D553" i="1"/>
  <c r="C553" i="1"/>
  <c r="D552" i="1"/>
  <c r="C552" i="1"/>
  <c r="H551" i="1"/>
  <c r="D551" i="1"/>
  <c r="C551" i="1"/>
  <c r="G551" i="1" s="1"/>
  <c r="D550" i="1"/>
  <c r="H550" i="1" s="1"/>
  <c r="C550" i="1"/>
  <c r="D549" i="1"/>
  <c r="C549" i="1"/>
  <c r="D548" i="1"/>
  <c r="C548" i="1"/>
  <c r="D547" i="1"/>
  <c r="C547" i="1"/>
  <c r="H546" i="1"/>
  <c r="D546" i="1"/>
  <c r="C546" i="1"/>
  <c r="H545" i="1"/>
  <c r="D545" i="1"/>
  <c r="C545" i="1"/>
  <c r="D544" i="1"/>
  <c r="C544" i="1"/>
  <c r="D543" i="1"/>
  <c r="C543" i="1"/>
  <c r="H542" i="1"/>
  <c r="D542" i="1"/>
  <c r="C542" i="1"/>
  <c r="D541" i="1"/>
  <c r="H541" i="1" s="1"/>
  <c r="C541" i="1"/>
  <c r="D540" i="1"/>
  <c r="C540" i="1"/>
  <c r="H539" i="1"/>
  <c r="D539" i="1"/>
  <c r="C539" i="1"/>
  <c r="G539" i="1" s="1"/>
  <c r="D538" i="1"/>
  <c r="H538" i="1" s="1"/>
  <c r="C538" i="1"/>
  <c r="D537" i="1"/>
  <c r="C537" i="1"/>
  <c r="D536" i="1"/>
  <c r="C536" i="1"/>
  <c r="H535" i="1"/>
  <c r="D535" i="1"/>
  <c r="C535" i="1"/>
  <c r="G535" i="1" s="1"/>
  <c r="D534" i="1"/>
  <c r="H534" i="1" s="1"/>
  <c r="C534" i="1"/>
  <c r="D533" i="1"/>
  <c r="C533" i="1"/>
  <c r="D532" i="1"/>
  <c r="C532" i="1"/>
  <c r="D531" i="1"/>
  <c r="C531" i="1"/>
  <c r="H530" i="1"/>
  <c r="D530" i="1"/>
  <c r="C530" i="1"/>
  <c r="H529" i="1"/>
  <c r="D529" i="1"/>
  <c r="C529" i="1"/>
  <c r="D528" i="1"/>
  <c r="C528" i="1"/>
  <c r="D527" i="1"/>
  <c r="C527" i="1"/>
  <c r="H526" i="1"/>
  <c r="D526" i="1"/>
  <c r="C526" i="1"/>
  <c r="H525" i="1"/>
  <c r="D525" i="1"/>
  <c r="C525" i="1"/>
  <c r="D524" i="1"/>
  <c r="C524" i="1"/>
  <c r="D523" i="1"/>
  <c r="D521" i="1"/>
  <c r="C521" i="1"/>
  <c r="H520" i="1"/>
  <c r="D520" i="1"/>
  <c r="C520" i="1"/>
  <c r="G520" i="1" s="1"/>
  <c r="D519" i="1"/>
  <c r="H519" i="1" s="1"/>
  <c r="C519" i="1"/>
  <c r="D518" i="1"/>
  <c r="C518" i="1"/>
  <c r="D517" i="1"/>
  <c r="C517" i="1"/>
  <c r="D516" i="1"/>
  <c r="C516" i="1"/>
  <c r="H515" i="1"/>
  <c r="D515" i="1"/>
  <c r="C515" i="1"/>
  <c r="H514" i="1"/>
  <c r="D514" i="1"/>
  <c r="C514" i="1"/>
  <c r="D513" i="1"/>
  <c r="C513" i="1"/>
  <c r="D512" i="1"/>
  <c r="C512" i="1"/>
  <c r="H511" i="1"/>
  <c r="D511" i="1"/>
  <c r="C511" i="1"/>
  <c r="H510" i="1"/>
  <c r="D510" i="1"/>
  <c r="C510" i="1"/>
  <c r="D509" i="1"/>
  <c r="H508" i="1"/>
  <c r="D508" i="1"/>
  <c r="C508" i="1"/>
  <c r="D507" i="1"/>
  <c r="C507" i="1"/>
  <c r="H506" i="1"/>
  <c r="D506" i="1"/>
  <c r="C506" i="1"/>
  <c r="G506" i="1" s="1"/>
  <c r="H505" i="1"/>
  <c r="D505" i="1"/>
  <c r="C505" i="1"/>
  <c r="D504" i="1"/>
  <c r="C504" i="1"/>
  <c r="D503" i="1"/>
  <c r="C503" i="1"/>
  <c r="H502" i="1"/>
  <c r="D502" i="1"/>
  <c r="C502" i="1"/>
  <c r="G502" i="1" s="1"/>
  <c r="D501" i="1"/>
  <c r="H501" i="1" s="1"/>
  <c r="C501" i="1"/>
  <c r="D500" i="1"/>
  <c r="C500" i="1"/>
  <c r="G500" i="1" s="1"/>
  <c r="D499" i="1"/>
  <c r="C499" i="1"/>
  <c r="D498" i="1"/>
  <c r="C498" i="1"/>
  <c r="H497" i="1"/>
  <c r="D497" i="1"/>
  <c r="C497" i="1"/>
  <c r="H496" i="1"/>
  <c r="D496" i="1"/>
  <c r="C496" i="1"/>
  <c r="D495" i="1"/>
  <c r="C495" i="1"/>
  <c r="H494" i="1"/>
  <c r="D494" i="1"/>
  <c r="C494" i="1"/>
  <c r="G494" i="1" s="1"/>
  <c r="H493" i="1"/>
  <c r="D493" i="1"/>
  <c r="C493" i="1"/>
  <c r="D492" i="1"/>
  <c r="C492" i="1"/>
  <c r="D491" i="1"/>
  <c r="C491" i="1"/>
  <c r="H490" i="1"/>
  <c r="D490" i="1"/>
  <c r="C490" i="1"/>
  <c r="G490" i="1" s="1"/>
  <c r="D489" i="1"/>
  <c r="H489" i="1" s="1"/>
  <c r="C489" i="1"/>
  <c r="D488" i="1"/>
  <c r="C488" i="1"/>
  <c r="D487" i="1"/>
  <c r="C487" i="1"/>
  <c r="D486" i="1"/>
  <c r="C486" i="1"/>
  <c r="G486" i="1" s="1"/>
  <c r="D485" i="1"/>
  <c r="H485" i="1" s="1"/>
  <c r="C485" i="1"/>
  <c r="D484" i="1"/>
  <c r="C484" i="1"/>
  <c r="G484" i="1" s="1"/>
  <c r="D483" i="1"/>
  <c r="C483" i="1"/>
  <c r="D482" i="1"/>
  <c r="C482" i="1"/>
  <c r="H481" i="1"/>
  <c r="D481" i="1"/>
  <c r="C481" i="1"/>
  <c r="H480" i="1"/>
  <c r="D480" i="1"/>
  <c r="C480" i="1"/>
  <c r="D479" i="1"/>
  <c r="C479" i="1"/>
  <c r="D477" i="1"/>
  <c r="C477" i="1"/>
  <c r="H476" i="1"/>
  <c r="D476" i="1"/>
  <c r="C476" i="1"/>
  <c r="G476" i="1" s="1"/>
  <c r="H475" i="1"/>
  <c r="D475" i="1"/>
  <c r="C475" i="1"/>
  <c r="D474" i="1"/>
  <c r="C474" i="1"/>
  <c r="D473" i="1"/>
  <c r="C473" i="1"/>
  <c r="D472" i="1"/>
  <c r="C472" i="1"/>
  <c r="G472" i="1" s="1"/>
  <c r="D471" i="1"/>
  <c r="H471" i="1" s="1"/>
  <c r="C471" i="1"/>
  <c r="H470" i="1"/>
  <c r="D470" i="1"/>
  <c r="C470" i="1"/>
  <c r="G470" i="1" s="1"/>
  <c r="D469" i="1"/>
  <c r="C469" i="1"/>
  <c r="D468" i="1"/>
  <c r="C468" i="1"/>
  <c r="H467" i="1"/>
  <c r="D467" i="1"/>
  <c r="C467" i="1"/>
  <c r="H465" i="1"/>
  <c r="D465" i="1"/>
  <c r="C465" i="1"/>
  <c r="D464" i="1"/>
  <c r="C464" i="1"/>
  <c r="H463" i="1"/>
  <c r="C463" i="1"/>
  <c r="G463" i="1" s="1"/>
  <c r="H462" i="1"/>
  <c r="D462" i="1"/>
  <c r="C462" i="1"/>
  <c r="D461" i="1"/>
  <c r="C461" i="1"/>
  <c r="D460" i="1"/>
  <c r="C460" i="1"/>
  <c r="H459" i="1"/>
  <c r="D459" i="1"/>
  <c r="C459" i="1"/>
  <c r="G459" i="1" s="1"/>
  <c r="D458" i="1"/>
  <c r="H458" i="1" s="1"/>
  <c r="C458" i="1"/>
  <c r="H457" i="1"/>
  <c r="D457" i="1"/>
  <c r="C457" i="1"/>
  <c r="G457" i="1" s="1"/>
  <c r="D456" i="1"/>
  <c r="C456" i="1"/>
  <c r="D455" i="1"/>
  <c r="C455" i="1"/>
  <c r="H454" i="1"/>
  <c r="D454" i="1"/>
  <c r="C454" i="1"/>
  <c r="C453" i="1"/>
  <c r="H452" i="1"/>
  <c r="D452" i="1"/>
  <c r="C452" i="1"/>
  <c r="D451" i="1"/>
  <c r="H451" i="1" s="1"/>
  <c r="C451" i="1"/>
  <c r="D450" i="1"/>
  <c r="C450" i="1"/>
  <c r="H449" i="1"/>
  <c r="D449" i="1"/>
  <c r="C449" i="1"/>
  <c r="G449" i="1" s="1"/>
  <c r="D448" i="1"/>
  <c r="H448" i="1" s="1"/>
  <c r="C448" i="1"/>
  <c r="D447" i="1"/>
  <c r="C447" i="1"/>
  <c r="G447" i="1" s="1"/>
  <c r="D446" i="1"/>
  <c r="C446" i="1"/>
  <c r="D445" i="1"/>
  <c r="C445" i="1"/>
  <c r="G445" i="1" s="1"/>
  <c r="H444" i="1"/>
  <c r="D444" i="1"/>
  <c r="C444" i="1"/>
  <c r="H443" i="1"/>
  <c r="D443" i="1"/>
  <c r="C443" i="1"/>
  <c r="D442" i="1"/>
  <c r="C442" i="1"/>
  <c r="D441" i="1"/>
  <c r="C441" i="1"/>
  <c r="G441" i="1" s="1"/>
  <c r="H440" i="1"/>
  <c r="D440" i="1"/>
  <c r="C440" i="1"/>
  <c r="H439" i="1"/>
  <c r="D439" i="1"/>
  <c r="C439" i="1"/>
  <c r="D438" i="1"/>
  <c r="C438" i="1"/>
  <c r="H437" i="1"/>
  <c r="D437" i="1"/>
  <c r="C437" i="1"/>
  <c r="G437" i="1" s="1"/>
  <c r="H436" i="1"/>
  <c r="D436" i="1"/>
  <c r="C436" i="1"/>
  <c r="D435" i="1"/>
  <c r="C435" i="1"/>
  <c r="D434" i="1"/>
  <c r="C434" i="1"/>
  <c r="H433" i="1"/>
  <c r="D433" i="1"/>
  <c r="C433" i="1"/>
  <c r="G433" i="1" s="1"/>
  <c r="D432" i="1"/>
  <c r="H432" i="1" s="1"/>
  <c r="C432" i="1"/>
  <c r="D431" i="1"/>
  <c r="C431" i="1"/>
  <c r="G431" i="1" s="1"/>
  <c r="D430" i="1"/>
  <c r="C430" i="1"/>
  <c r="D429" i="1"/>
  <c r="C429" i="1"/>
  <c r="G429" i="1" s="1"/>
  <c r="H428" i="1"/>
  <c r="D428" i="1"/>
  <c r="C428" i="1"/>
  <c r="H427" i="1"/>
  <c r="D427" i="1"/>
  <c r="C427" i="1"/>
  <c r="D426" i="1"/>
  <c r="C426" i="1"/>
  <c r="D425" i="1"/>
  <c r="C425" i="1"/>
  <c r="G425" i="1" s="1"/>
  <c r="H424" i="1"/>
  <c r="D424" i="1"/>
  <c r="C424" i="1"/>
  <c r="H423" i="1"/>
  <c r="D423" i="1"/>
  <c r="C423" i="1"/>
  <c r="D422" i="1"/>
  <c r="C422" i="1"/>
  <c r="H421" i="1"/>
  <c r="D421" i="1"/>
  <c r="C421" i="1"/>
  <c r="G421" i="1" s="1"/>
  <c r="H420" i="1"/>
  <c r="D420" i="1"/>
  <c r="C420" i="1"/>
  <c r="D419" i="1"/>
  <c r="C419" i="1"/>
  <c r="D418" i="1"/>
  <c r="C418" i="1"/>
  <c r="H417" i="1"/>
  <c r="D417" i="1"/>
  <c r="C417" i="1"/>
  <c r="G417" i="1" s="1"/>
  <c r="D416" i="1"/>
  <c r="H416" i="1" s="1"/>
  <c r="C416" i="1"/>
  <c r="D413" i="1"/>
  <c r="C413" i="1"/>
  <c r="C412" i="1"/>
  <c r="C411" i="1"/>
  <c r="D406" i="1"/>
  <c r="H406" i="1" s="1"/>
  <c r="C406" i="1"/>
  <c r="D405" i="1"/>
  <c r="C405" i="1"/>
  <c r="D404" i="1"/>
  <c r="H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G390" i="1"/>
  <c r="D390" i="1"/>
  <c r="C390" i="1"/>
  <c r="H390" i="1" s="1"/>
  <c r="G389" i="1"/>
  <c r="D389" i="1"/>
  <c r="C389" i="1"/>
  <c r="H389" i="1" s="1"/>
  <c r="G388" i="1"/>
  <c r="D388" i="1"/>
  <c r="C388" i="1"/>
  <c r="H388" i="1" s="1"/>
  <c r="G387" i="1"/>
  <c r="D387" i="1"/>
  <c r="C387" i="1"/>
  <c r="H387" i="1" s="1"/>
  <c r="G386" i="1"/>
  <c r="D386" i="1"/>
  <c r="C386" i="1"/>
  <c r="H386" i="1" s="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D379" i="1"/>
  <c r="G379" i="1" s="1"/>
  <c r="C379" i="1"/>
  <c r="D378" i="1"/>
  <c r="G378" i="1" s="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H366" i="1" s="1"/>
  <c r="D365" i="1"/>
  <c r="C365" i="1"/>
  <c r="H365" i="1" s="1"/>
  <c r="D364" i="1"/>
  <c r="C364" i="1"/>
  <c r="G364" i="1" s="1"/>
  <c r="D363" i="1"/>
  <c r="C363" i="1"/>
  <c r="D362" i="1"/>
  <c r="C362" i="1"/>
  <c r="H362" i="1" s="1"/>
  <c r="D361" i="1"/>
  <c r="C361" i="1"/>
  <c r="D360" i="1"/>
  <c r="C360" i="1"/>
  <c r="G360" i="1" s="1"/>
  <c r="H359" i="1"/>
  <c r="D359" i="1"/>
  <c r="C359" i="1"/>
  <c r="D357" i="1"/>
  <c r="C357" i="1"/>
  <c r="H357" i="1" s="1"/>
  <c r="D356" i="1"/>
  <c r="C356" i="1"/>
  <c r="D355" i="1"/>
  <c r="C355" i="1"/>
  <c r="H355" i="1" s="1"/>
  <c r="D354" i="1"/>
  <c r="C354" i="1"/>
  <c r="D353" i="1"/>
  <c r="C353" i="1"/>
  <c r="H353" i="1" s="1"/>
  <c r="D352" i="1"/>
  <c r="C352" i="1"/>
  <c r="D351" i="1"/>
  <c r="C351" i="1"/>
  <c r="H351" i="1" s="1"/>
  <c r="D350" i="1"/>
  <c r="C350" i="1"/>
  <c r="D349" i="1"/>
  <c r="C349" i="1"/>
  <c r="H349" i="1" s="1"/>
  <c r="D348" i="1"/>
  <c r="C348" i="1"/>
  <c r="D347" i="1"/>
  <c r="C347" i="1"/>
  <c r="H347" i="1" s="1"/>
  <c r="D344" i="1"/>
  <c r="C344" i="1"/>
  <c r="D343" i="1"/>
  <c r="C343" i="1"/>
  <c r="H343" i="1" s="1"/>
  <c r="D342" i="1"/>
  <c r="C342" i="1"/>
  <c r="D341" i="1"/>
  <c r="C341" i="1"/>
  <c r="H341" i="1" s="1"/>
  <c r="D340" i="1"/>
  <c r="C340" i="1"/>
  <c r="D339" i="1"/>
  <c r="C339" i="1"/>
  <c r="H339" i="1" s="1"/>
  <c r="D338" i="1"/>
  <c r="C338" i="1"/>
  <c r="D337" i="1"/>
  <c r="C337" i="1"/>
  <c r="H337" i="1" s="1"/>
  <c r="D336" i="1"/>
  <c r="C336" i="1"/>
  <c r="D335" i="1"/>
  <c r="C335" i="1"/>
  <c r="H335" i="1" s="1"/>
  <c r="D334" i="1"/>
  <c r="C334" i="1"/>
  <c r="D333" i="1"/>
  <c r="C333" i="1"/>
  <c r="H333" i="1" s="1"/>
  <c r="D332" i="1"/>
  <c r="C332" i="1"/>
  <c r="D331" i="1"/>
  <c r="C331" i="1"/>
  <c r="H331" i="1" s="1"/>
  <c r="D330" i="1"/>
  <c r="C330" i="1"/>
  <c r="D329" i="1"/>
  <c r="C329" i="1"/>
  <c r="H329" i="1" s="1"/>
  <c r="D328" i="1"/>
  <c r="C328" i="1"/>
  <c r="D327" i="1"/>
  <c r="C327" i="1"/>
  <c r="H327" i="1" s="1"/>
  <c r="D326" i="1"/>
  <c r="C326" i="1"/>
  <c r="D325" i="1"/>
  <c r="C325" i="1"/>
  <c r="H325" i="1" s="1"/>
  <c r="D324" i="1"/>
  <c r="C324" i="1"/>
  <c r="D323" i="1"/>
  <c r="C323" i="1"/>
  <c r="H323" i="1" s="1"/>
  <c r="D322" i="1"/>
  <c r="C322" i="1"/>
  <c r="D321" i="1"/>
  <c r="C321" i="1"/>
  <c r="H321" i="1" s="1"/>
  <c r="D320" i="1"/>
  <c r="C320" i="1"/>
  <c r="D319" i="1"/>
  <c r="C319" i="1"/>
  <c r="H319" i="1" s="1"/>
  <c r="D318" i="1"/>
  <c r="C318" i="1"/>
  <c r="D317" i="1"/>
  <c r="C317" i="1"/>
  <c r="H317" i="1" s="1"/>
  <c r="D316" i="1"/>
  <c r="C316" i="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D294" i="1"/>
  <c r="D292" i="1"/>
  <c r="C292" i="1"/>
  <c r="H292" i="1" s="1"/>
  <c r="D291" i="1"/>
  <c r="C291" i="1"/>
  <c r="D290" i="1"/>
  <c r="G290" i="1" s="1"/>
  <c r="C290" i="1"/>
  <c r="D289" i="1"/>
  <c r="C289" i="1"/>
  <c r="H289" i="1" s="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1" i="1"/>
  <c r="D261" i="1"/>
  <c r="G261" i="1" s="1"/>
  <c r="C261" i="1"/>
  <c r="H260" i="1"/>
  <c r="D260" i="1"/>
  <c r="G260" i="1" s="1"/>
  <c r="C260" i="1"/>
  <c r="G258" i="1"/>
  <c r="D258" i="1"/>
  <c r="C258" i="1"/>
  <c r="H258" i="1" s="1"/>
  <c r="D257" i="1"/>
  <c r="C257" i="1"/>
  <c r="H257" i="1" s="1"/>
  <c r="D256" i="1"/>
  <c r="C256" i="1"/>
  <c r="H256" i="1" s="1"/>
  <c r="G255" i="1"/>
  <c r="D255" i="1"/>
  <c r="C255" i="1"/>
  <c r="H255" i="1" s="1"/>
  <c r="G254" i="1"/>
  <c r="D254" i="1"/>
  <c r="C254" i="1"/>
  <c r="H254" i="1" s="1"/>
  <c r="D253" i="1"/>
  <c r="C253" i="1"/>
  <c r="H253" i="1" s="1"/>
  <c r="D252" i="1"/>
  <c r="C252" i="1"/>
  <c r="H252" i="1" s="1"/>
  <c r="G251" i="1"/>
  <c r="D251" i="1"/>
  <c r="C251" i="1"/>
  <c r="H251" i="1" s="1"/>
  <c r="G250" i="1"/>
  <c r="D250" i="1"/>
  <c r="C250" i="1"/>
  <c r="H250" i="1" s="1"/>
  <c r="D249" i="1"/>
  <c r="C249" i="1"/>
  <c r="H249" i="1" s="1"/>
  <c r="D248" i="1"/>
  <c r="C248" i="1"/>
  <c r="H248" i="1" s="1"/>
  <c r="G247" i="1"/>
  <c r="D247" i="1"/>
  <c r="C247" i="1"/>
  <c r="H247" i="1" s="1"/>
  <c r="G246" i="1"/>
  <c r="D246" i="1"/>
  <c r="C246" i="1"/>
  <c r="H246" i="1" s="1"/>
  <c r="D245" i="1"/>
  <c r="C245" i="1"/>
  <c r="H245" i="1" s="1"/>
  <c r="D244" i="1"/>
  <c r="C244" i="1"/>
  <c r="H244" i="1" s="1"/>
  <c r="G243" i="1"/>
  <c r="D243" i="1"/>
  <c r="C243" i="1"/>
  <c r="H243" i="1" s="1"/>
  <c r="G242" i="1"/>
  <c r="D242" i="1"/>
  <c r="C242" i="1"/>
  <c r="H242" i="1" s="1"/>
  <c r="D241" i="1"/>
  <c r="C241" i="1"/>
  <c r="H241" i="1" s="1"/>
  <c r="D240" i="1"/>
  <c r="C240" i="1"/>
  <c r="H240" i="1" s="1"/>
  <c r="G239" i="1"/>
  <c r="D239" i="1"/>
  <c r="C239" i="1"/>
  <c r="H239" i="1" s="1"/>
  <c r="G238" i="1"/>
  <c r="D238" i="1"/>
  <c r="C238" i="1"/>
  <c r="H238" i="1" s="1"/>
  <c r="D237" i="1"/>
  <c r="C237" i="1"/>
  <c r="H237" i="1" s="1"/>
  <c r="D236" i="1"/>
  <c r="C236" i="1"/>
  <c r="H236" i="1" s="1"/>
  <c r="G235" i="1"/>
  <c r="D235" i="1"/>
  <c r="C235" i="1"/>
  <c r="H235" i="1" s="1"/>
  <c r="G234" i="1"/>
  <c r="D234" i="1"/>
  <c r="C234" i="1"/>
  <c r="H234" i="1" s="1"/>
  <c r="D233" i="1"/>
  <c r="C233" i="1"/>
  <c r="H233" i="1" s="1"/>
  <c r="D232" i="1"/>
  <c r="C232" i="1"/>
  <c r="H232" i="1" s="1"/>
  <c r="G231" i="1"/>
  <c r="D231" i="1"/>
  <c r="C231" i="1"/>
  <c r="H231" i="1" s="1"/>
  <c r="G230" i="1"/>
  <c r="D230" i="1"/>
  <c r="C230" i="1"/>
  <c r="H230" i="1" s="1"/>
  <c r="D229" i="1"/>
  <c r="C229" i="1"/>
  <c r="H229" i="1" s="1"/>
  <c r="D228" i="1"/>
  <c r="C228" i="1"/>
  <c r="H228" i="1" s="1"/>
  <c r="G227" i="1"/>
  <c r="D227" i="1"/>
  <c r="C227" i="1"/>
  <c r="H227" i="1" s="1"/>
  <c r="G226" i="1"/>
  <c r="D226" i="1"/>
  <c r="C226" i="1"/>
  <c r="H226" i="1" s="1"/>
  <c r="D225" i="1"/>
  <c r="C225" i="1"/>
  <c r="H225" i="1" s="1"/>
  <c r="D224" i="1"/>
  <c r="C224" i="1"/>
  <c r="H224" i="1" s="1"/>
  <c r="G223" i="1"/>
  <c r="D223" i="1"/>
  <c r="C223" i="1"/>
  <c r="H223" i="1" s="1"/>
  <c r="G222" i="1"/>
  <c r="D222" i="1"/>
  <c r="C222" i="1"/>
  <c r="H222" i="1" s="1"/>
  <c r="D221" i="1"/>
  <c r="C221" i="1"/>
  <c r="H221" i="1" s="1"/>
  <c r="D219" i="1"/>
  <c r="C219" i="1"/>
  <c r="H219" i="1" s="1"/>
  <c r="G218" i="1"/>
  <c r="D218" i="1"/>
  <c r="C218" i="1"/>
  <c r="H218" i="1" s="1"/>
  <c r="G217" i="1"/>
  <c r="D217" i="1"/>
  <c r="C217" i="1"/>
  <c r="H217" i="1" s="1"/>
  <c r="D216" i="1"/>
  <c r="C216" i="1"/>
  <c r="H216" i="1" s="1"/>
  <c r="D215" i="1"/>
  <c r="C215" i="1"/>
  <c r="H215" i="1" s="1"/>
  <c r="G214" i="1"/>
  <c r="D214" i="1"/>
  <c r="C214" i="1"/>
  <c r="H214" i="1" s="1"/>
  <c r="G213" i="1"/>
  <c r="D213" i="1"/>
  <c r="C213" i="1"/>
  <c r="H213" i="1" s="1"/>
  <c r="D212" i="1"/>
  <c r="C212" i="1"/>
  <c r="H212" i="1" s="1"/>
  <c r="D211" i="1"/>
  <c r="C211" i="1"/>
  <c r="H211" i="1" s="1"/>
  <c r="G210" i="1"/>
  <c r="D210" i="1"/>
  <c r="C210" i="1"/>
  <c r="H210" i="1" s="1"/>
  <c r="G209" i="1"/>
  <c r="D209" i="1"/>
  <c r="C209" i="1"/>
  <c r="H209" i="1" s="1"/>
  <c r="D208" i="1"/>
  <c r="C208" i="1"/>
  <c r="H208" i="1" s="1"/>
  <c r="D207" i="1"/>
  <c r="C207" i="1"/>
  <c r="H207" i="1" s="1"/>
  <c r="G206" i="1"/>
  <c r="D206" i="1"/>
  <c r="C206" i="1"/>
  <c r="H206" i="1" s="1"/>
  <c r="G205" i="1"/>
  <c r="D205" i="1"/>
  <c r="C205" i="1"/>
  <c r="H205" i="1" s="1"/>
  <c r="D204" i="1"/>
  <c r="C204" i="1"/>
  <c r="H204" i="1" s="1"/>
  <c r="D203" i="1"/>
  <c r="C203" i="1"/>
  <c r="H203" i="1" s="1"/>
  <c r="G202" i="1"/>
  <c r="D202" i="1"/>
  <c r="C202" i="1"/>
  <c r="H202" i="1" s="1"/>
  <c r="G201" i="1"/>
  <c r="D201" i="1"/>
  <c r="C201" i="1"/>
  <c r="H201" i="1" s="1"/>
  <c r="D200" i="1"/>
  <c r="C200" i="1"/>
  <c r="H200" i="1" s="1"/>
  <c r="D199" i="1"/>
  <c r="C199" i="1"/>
  <c r="H199" i="1" s="1"/>
  <c r="G198" i="1"/>
  <c r="D198" i="1"/>
  <c r="C198" i="1"/>
  <c r="H198" i="1" s="1"/>
  <c r="G197" i="1"/>
  <c r="D197" i="1"/>
  <c r="C197" i="1"/>
  <c r="H197" i="1" s="1"/>
  <c r="D196" i="1"/>
  <c r="C196" i="1"/>
  <c r="H196" i="1" s="1"/>
  <c r="D195" i="1"/>
  <c r="C195" i="1"/>
  <c r="H195" i="1" s="1"/>
  <c r="G194" i="1"/>
  <c r="D194" i="1"/>
  <c r="C194" i="1"/>
  <c r="H194" i="1" s="1"/>
  <c r="H193" i="1"/>
  <c r="G193" i="1"/>
  <c r="D193" i="1"/>
  <c r="C193" i="1"/>
  <c r="H191" i="1"/>
  <c r="D191" i="1"/>
  <c r="G191" i="1" s="1"/>
  <c r="C191" i="1"/>
  <c r="G190" i="1"/>
  <c r="D190" i="1"/>
  <c r="H190" i="1" s="1"/>
  <c r="C190" i="1"/>
  <c r="D189" i="1"/>
  <c r="G189" i="1" s="1"/>
  <c r="C189" i="1"/>
  <c r="H189" i="1" s="1"/>
  <c r="D188" i="1"/>
  <c r="C188" i="1"/>
  <c r="H188" i="1" s="1"/>
  <c r="D187" i="1"/>
  <c r="C187" i="1"/>
  <c r="D186" i="1"/>
  <c r="C186" i="1"/>
  <c r="H186" i="1" s="1"/>
  <c r="D185" i="1"/>
  <c r="C185" i="1"/>
  <c r="D184" i="1"/>
  <c r="C184" i="1"/>
  <c r="G183" i="1"/>
  <c r="D183" i="1"/>
  <c r="C183" i="1"/>
  <c r="D182" i="1"/>
  <c r="C182" i="1"/>
  <c r="D181" i="1"/>
  <c r="C181" i="1"/>
  <c r="H181" i="1" s="1"/>
  <c r="D180" i="1"/>
  <c r="C180" i="1"/>
  <c r="D179" i="1"/>
  <c r="C179" i="1"/>
  <c r="H179" i="1" s="1"/>
  <c r="D178" i="1"/>
  <c r="C178" i="1"/>
  <c r="D177" i="1"/>
  <c r="C177" i="1"/>
  <c r="H177" i="1" s="1"/>
  <c r="D176" i="1"/>
  <c r="C176" i="1"/>
  <c r="D175" i="1"/>
  <c r="C175" i="1"/>
  <c r="H175" i="1" s="1"/>
  <c r="H174" i="1"/>
  <c r="D174" i="1"/>
  <c r="C174" i="1"/>
  <c r="D173" i="1"/>
  <c r="H173" i="1" s="1"/>
  <c r="C173" i="1"/>
  <c r="D172" i="1"/>
  <c r="C172" i="1"/>
  <c r="D171" i="1"/>
  <c r="C171" i="1"/>
  <c r="D170" i="1"/>
  <c r="C170" i="1"/>
  <c r="D169" i="1"/>
  <c r="C169" i="1"/>
  <c r="H168" i="1"/>
  <c r="D168" i="1"/>
  <c r="C168" i="1"/>
  <c r="D167" i="1"/>
  <c r="G167" i="1" s="1"/>
  <c r="C167" i="1"/>
  <c r="D166" i="1"/>
  <c r="G166" i="1" s="1"/>
  <c r="C166" i="1"/>
  <c r="D165" i="1"/>
  <c r="G165" i="1" s="1"/>
  <c r="C165" i="1"/>
  <c r="D164" i="1"/>
  <c r="H164" i="1" s="1"/>
  <c r="C164" i="1"/>
  <c r="D163" i="1"/>
  <c r="C163" i="1"/>
  <c r="D162" i="1"/>
  <c r="C162" i="1"/>
  <c r="H161" i="1"/>
  <c r="D161" i="1"/>
  <c r="G161" i="1" s="1"/>
  <c r="C161" i="1"/>
  <c r="D160" i="1"/>
  <c r="C160" i="1"/>
  <c r="D158" i="1"/>
  <c r="C158" i="1"/>
  <c r="H158" i="1" s="1"/>
  <c r="D157" i="1"/>
  <c r="G157" i="1" s="1"/>
  <c r="C157" i="1"/>
  <c r="D156" i="1"/>
  <c r="C156" i="1"/>
  <c r="H156" i="1" s="1"/>
  <c r="D155" i="1"/>
  <c r="C155" i="1"/>
  <c r="D154" i="1"/>
  <c r="C154" i="1"/>
  <c r="H154" i="1" s="1"/>
  <c r="D153" i="1"/>
  <c r="C153" i="1"/>
  <c r="D152" i="1"/>
  <c r="G152" i="1" s="1"/>
  <c r="C152" i="1"/>
  <c r="H152" i="1" s="1"/>
  <c r="D151" i="1"/>
  <c r="C151" i="1"/>
  <c r="H151" i="1" s="1"/>
  <c r="D150" i="1"/>
  <c r="C150" i="1"/>
  <c r="H150" i="1" s="1"/>
  <c r="D149" i="1"/>
  <c r="C149" i="1"/>
  <c r="D146" i="1"/>
  <c r="C146" i="1"/>
  <c r="H146" i="1" s="1"/>
  <c r="D145" i="1"/>
  <c r="C145" i="1"/>
  <c r="D144" i="1"/>
  <c r="C144" i="1"/>
  <c r="H144" i="1" s="1"/>
  <c r="D143" i="1"/>
  <c r="C143" i="1"/>
  <c r="D142" i="1"/>
  <c r="C142" i="1"/>
  <c r="H142" i="1" s="1"/>
  <c r="D141" i="1"/>
  <c r="C141" i="1"/>
  <c r="D140" i="1"/>
  <c r="C140" i="1"/>
  <c r="H140" i="1" s="1"/>
  <c r="D139" i="1"/>
  <c r="C139" i="1"/>
  <c r="D138" i="1"/>
  <c r="C138" i="1"/>
  <c r="H138" i="1" s="1"/>
  <c r="D137" i="1"/>
  <c r="C137" i="1"/>
  <c r="D136" i="1"/>
  <c r="C136" i="1"/>
  <c r="H136" i="1" s="1"/>
  <c r="D135" i="1"/>
  <c r="D134" i="1"/>
  <c r="C134" i="1"/>
  <c r="H134" i="1" s="1"/>
  <c r="D133" i="1"/>
  <c r="C133" i="1"/>
  <c r="D132" i="1"/>
  <c r="C132" i="1"/>
  <c r="H132" i="1" s="1"/>
  <c r="D131" i="1"/>
  <c r="C131" i="1"/>
  <c r="D130" i="1"/>
  <c r="C130" i="1"/>
  <c r="H130" i="1" s="1"/>
  <c r="D129" i="1"/>
  <c r="C129" i="1"/>
  <c r="G129" i="1" s="1"/>
  <c r="D128" i="1"/>
  <c r="C128" i="1"/>
  <c r="G128" i="1" s="1"/>
  <c r="D127" i="1"/>
  <c r="C127" i="1"/>
  <c r="G127" i="1" s="1"/>
  <c r="D126" i="1"/>
  <c r="C126" i="1"/>
  <c r="G126" i="1" s="1"/>
  <c r="D125" i="1"/>
  <c r="C125" i="1"/>
  <c r="G125" i="1" s="1"/>
  <c r="D124" i="1"/>
  <c r="C124" i="1"/>
  <c r="G124" i="1" s="1"/>
  <c r="D123" i="1"/>
  <c r="C123" i="1"/>
  <c r="G123" i="1" s="1"/>
  <c r="D122" i="1"/>
  <c r="C122" i="1"/>
  <c r="G122" i="1" s="1"/>
  <c r="D121" i="1"/>
  <c r="C121" i="1"/>
  <c r="G121" i="1" s="1"/>
  <c r="D120" i="1"/>
  <c r="D119" i="1"/>
  <c r="C119" i="1"/>
  <c r="G119" i="1" s="1"/>
  <c r="D118" i="1"/>
  <c r="C118" i="1"/>
  <c r="G118" i="1" s="1"/>
  <c r="D117" i="1"/>
  <c r="C117" i="1"/>
  <c r="G117" i="1" s="1"/>
  <c r="D116" i="1"/>
  <c r="C116" i="1"/>
  <c r="G116" i="1" s="1"/>
  <c r="D115" i="1"/>
  <c r="C115" i="1"/>
  <c r="G115" i="1" s="1"/>
  <c r="D114" i="1"/>
  <c r="C114" i="1"/>
  <c r="G114" i="1" s="1"/>
  <c r="D113" i="1"/>
  <c r="C113" i="1"/>
  <c r="G113" i="1" s="1"/>
  <c r="D112" i="1"/>
  <c r="C112" i="1"/>
  <c r="G112" i="1" s="1"/>
  <c r="D111" i="1"/>
  <c r="C111" i="1"/>
  <c r="G111" i="1" s="1"/>
  <c r="D110" i="1"/>
  <c r="C110" i="1"/>
  <c r="G110" i="1" s="1"/>
  <c r="D109" i="1"/>
  <c r="C109" i="1"/>
  <c r="G109" i="1" s="1"/>
  <c r="D108" i="1"/>
  <c r="C108" i="1"/>
  <c r="G108" i="1" s="1"/>
  <c r="D107" i="1"/>
  <c r="C107" i="1"/>
  <c r="G107" i="1" s="1"/>
  <c r="D106" i="1"/>
  <c r="C106" i="1"/>
  <c r="G106" i="1" s="1"/>
  <c r="D105" i="1"/>
  <c r="C105" i="1"/>
  <c r="G105" i="1" s="1"/>
  <c r="D104" i="1"/>
  <c r="C104" i="1"/>
  <c r="G104" i="1" s="1"/>
  <c r="D103" i="1"/>
  <c r="C103" i="1"/>
  <c r="G103" i="1" s="1"/>
  <c r="D101" i="1"/>
  <c r="C101" i="1"/>
  <c r="D100" i="1"/>
  <c r="C100" i="1"/>
  <c r="H100" i="1" s="1"/>
  <c r="D99" i="1"/>
  <c r="C99" i="1"/>
  <c r="D98" i="1"/>
  <c r="C98" i="1"/>
  <c r="H98" i="1" s="1"/>
  <c r="D97" i="1"/>
  <c r="C97" i="1"/>
  <c r="D96" i="1"/>
  <c r="C96" i="1"/>
  <c r="H96" i="1" s="1"/>
  <c r="D95" i="1"/>
  <c r="C95" i="1"/>
  <c r="D94" i="1"/>
  <c r="C94" i="1"/>
  <c r="H94" i="1" s="1"/>
  <c r="D93" i="1"/>
  <c r="C93" i="1"/>
  <c r="D92" i="1"/>
  <c r="C92" i="1"/>
  <c r="H92" i="1" s="1"/>
  <c r="D91" i="1"/>
  <c r="C91" i="1"/>
  <c r="D90" i="1"/>
  <c r="C90" i="1"/>
  <c r="H90" i="1" s="1"/>
  <c r="D89" i="1"/>
  <c r="C89" i="1"/>
  <c r="D88" i="1"/>
  <c r="C88" i="1"/>
  <c r="H88" i="1" s="1"/>
  <c r="D87" i="1"/>
  <c r="C87" i="1"/>
  <c r="D86" i="1"/>
  <c r="C86" i="1"/>
  <c r="H86" i="1" s="1"/>
  <c r="D85" i="1"/>
  <c r="C85" i="1"/>
  <c r="D84" i="1"/>
  <c r="C84" i="1"/>
  <c r="H84" i="1" s="1"/>
  <c r="D83" i="1"/>
  <c r="C83" i="1"/>
  <c r="D82" i="1"/>
  <c r="C82" i="1"/>
  <c r="H82" i="1" s="1"/>
  <c r="D81" i="1"/>
  <c r="C81" i="1"/>
  <c r="D80" i="1"/>
  <c r="C80" i="1"/>
  <c r="H80" i="1" s="1"/>
  <c r="D79" i="1"/>
  <c r="C79" i="1"/>
  <c r="D77" i="1"/>
  <c r="C77" i="1"/>
  <c r="H77" i="1" s="1"/>
  <c r="D76" i="1"/>
  <c r="C76" i="1"/>
  <c r="D75" i="1"/>
  <c r="C75" i="1"/>
  <c r="H75" i="1" s="1"/>
  <c r="D74" i="1"/>
  <c r="C74" i="1"/>
  <c r="D73" i="1"/>
  <c r="C73" i="1"/>
  <c r="H73" i="1" s="1"/>
  <c r="D72" i="1"/>
  <c r="C72" i="1"/>
  <c r="D71" i="1"/>
  <c r="C71" i="1"/>
  <c r="H71" i="1" s="1"/>
  <c r="D70" i="1"/>
  <c r="C70" i="1"/>
  <c r="D69" i="1"/>
  <c r="C69" i="1"/>
  <c r="H69" i="1" s="1"/>
  <c r="D68" i="1"/>
  <c r="C68" i="1"/>
  <c r="D67" i="1"/>
  <c r="C67" i="1"/>
  <c r="H67" i="1" s="1"/>
  <c r="D66" i="1"/>
  <c r="C66" i="1"/>
  <c r="D65" i="1"/>
  <c r="C65" i="1"/>
  <c r="H65" i="1" s="1"/>
  <c r="D64" i="1"/>
  <c r="C64" i="1"/>
  <c r="D63" i="1"/>
  <c r="C63" i="1"/>
  <c r="H63" i="1" s="1"/>
  <c r="D62" i="1"/>
  <c r="C62" i="1"/>
  <c r="D61" i="1"/>
  <c r="C61" i="1"/>
  <c r="H61" i="1" s="1"/>
  <c r="D60" i="1"/>
  <c r="C60" i="1"/>
  <c r="D59" i="1"/>
  <c r="C59" i="1"/>
  <c r="H59" i="1" s="1"/>
  <c r="D58" i="1"/>
  <c r="C58" i="1"/>
  <c r="D57" i="1"/>
  <c r="C57" i="1"/>
  <c r="H57" i="1" s="1"/>
  <c r="D56" i="1"/>
  <c r="C56" i="1"/>
  <c r="D55" i="1"/>
  <c r="C55" i="1"/>
  <c r="H55" i="1" s="1"/>
  <c r="D54" i="1"/>
  <c r="C54" i="1"/>
  <c r="D53" i="1"/>
  <c r="C53" i="1"/>
  <c r="H53" i="1" s="1"/>
  <c r="D52" i="1"/>
  <c r="C52" i="1"/>
  <c r="D51" i="1"/>
  <c r="C51" i="1"/>
  <c r="H51" i="1" s="1"/>
  <c r="D50" i="1"/>
  <c r="C50" i="1"/>
  <c r="D49" i="1"/>
  <c r="C49" i="1"/>
  <c r="H49" i="1" s="1"/>
  <c r="D48" i="1"/>
  <c r="C48" i="1"/>
  <c r="D47" i="1"/>
  <c r="C47" i="1"/>
  <c r="H47" i="1" s="1"/>
  <c r="D45" i="1"/>
  <c r="C45" i="1"/>
  <c r="D44" i="1"/>
  <c r="C44" i="1"/>
  <c r="H44" i="1" s="1"/>
  <c r="D43" i="1"/>
  <c r="C43" i="1"/>
  <c r="D42" i="1"/>
  <c r="C42" i="1"/>
  <c r="H42" i="1" s="1"/>
  <c r="D41" i="1"/>
  <c r="C41" i="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E301" i="9" l="1"/>
  <c r="H1124" i="1"/>
  <c r="H5" i="1"/>
  <c r="H7" i="1"/>
  <c r="H9" i="1"/>
  <c r="H11" i="1"/>
  <c r="H13" i="1"/>
  <c r="H15" i="1"/>
  <c r="H17" i="1"/>
  <c r="H19" i="1"/>
  <c r="H21" i="1"/>
  <c r="H23" i="1"/>
  <c r="H25" i="1"/>
  <c r="H27" i="1"/>
  <c r="H29" i="1"/>
  <c r="H31" i="1"/>
  <c r="H33" i="1"/>
  <c r="H35" i="1"/>
  <c r="H37" i="1"/>
  <c r="H39" i="1"/>
  <c r="H103" i="1"/>
  <c r="H104" i="1"/>
  <c r="H105" i="1"/>
  <c r="H106" i="1"/>
  <c r="H107" i="1"/>
  <c r="H108" i="1"/>
  <c r="H109" i="1"/>
  <c r="H110" i="1"/>
  <c r="H111" i="1"/>
  <c r="H112" i="1"/>
  <c r="H113" i="1"/>
  <c r="H114" i="1"/>
  <c r="H115" i="1"/>
  <c r="H116" i="1"/>
  <c r="H117" i="1"/>
  <c r="H118" i="1"/>
  <c r="H119" i="1"/>
  <c r="H121" i="1"/>
  <c r="H122" i="1"/>
  <c r="H123" i="1"/>
  <c r="H124" i="1"/>
  <c r="H125" i="1"/>
  <c r="H126" i="1"/>
  <c r="H127" i="1"/>
  <c r="H128" i="1"/>
  <c r="H129" i="1"/>
  <c r="H131" i="1"/>
  <c r="H133" i="1"/>
  <c r="H163" i="1"/>
  <c r="H167" i="1"/>
  <c r="H176" i="1"/>
  <c r="H178" i="1"/>
  <c r="H180" i="1"/>
  <c r="H182" i="1"/>
  <c r="H185" i="1"/>
  <c r="H187" i="1"/>
  <c r="H4" i="1"/>
  <c r="H6" i="1"/>
  <c r="H8" i="1"/>
  <c r="H10" i="1"/>
  <c r="H12" i="1"/>
  <c r="H14" i="1"/>
  <c r="H16" i="1"/>
  <c r="H18" i="1"/>
  <c r="H20" i="1"/>
  <c r="H22" i="1"/>
  <c r="H24" i="1"/>
  <c r="H26" i="1"/>
  <c r="H28" i="1"/>
  <c r="H30" i="1"/>
  <c r="H32" i="1"/>
  <c r="H34" i="1"/>
  <c r="H36" i="1"/>
  <c r="H38" i="1"/>
  <c r="G130" i="1"/>
  <c r="G150" i="1"/>
  <c r="G151" i="1"/>
  <c r="G182" i="1"/>
  <c r="G196" i="1"/>
  <c r="G200" i="1"/>
  <c r="G204" i="1"/>
  <c r="G208" i="1"/>
  <c r="G212" i="1"/>
  <c r="G216" i="1"/>
  <c r="G221" i="1"/>
  <c r="G225" i="1"/>
  <c r="G229" i="1"/>
  <c r="G233" i="1"/>
  <c r="G237" i="1"/>
  <c r="G241" i="1"/>
  <c r="G245" i="1"/>
  <c r="G249" i="1"/>
  <c r="G253" i="1"/>
  <c r="G257" i="1"/>
  <c r="G262" i="1"/>
  <c r="H262" i="1"/>
  <c r="H41" i="1"/>
  <c r="H43" i="1"/>
  <c r="H45" i="1"/>
  <c r="H48" i="1"/>
  <c r="H50" i="1"/>
  <c r="H52" i="1"/>
  <c r="H54" i="1"/>
  <c r="H56" i="1"/>
  <c r="H58" i="1"/>
  <c r="H60" i="1"/>
  <c r="H62" i="1"/>
  <c r="H64" i="1"/>
  <c r="H66" i="1"/>
  <c r="H68" i="1"/>
  <c r="H70" i="1"/>
  <c r="H72" i="1"/>
  <c r="H74" i="1"/>
  <c r="H76" i="1"/>
  <c r="H79" i="1"/>
  <c r="H81" i="1"/>
  <c r="H83" i="1"/>
  <c r="H85" i="1"/>
  <c r="H87" i="1"/>
  <c r="H89" i="1"/>
  <c r="H91" i="1"/>
  <c r="H93" i="1"/>
  <c r="H95" i="1"/>
  <c r="H97" i="1"/>
  <c r="H99" i="1"/>
  <c r="H101" i="1"/>
  <c r="H137" i="1"/>
  <c r="H139" i="1"/>
  <c r="H141" i="1"/>
  <c r="H143" i="1"/>
  <c r="H145" i="1"/>
  <c r="H153" i="1"/>
  <c r="H155" i="1"/>
  <c r="H157" i="1"/>
  <c r="G158" i="1"/>
  <c r="G168" i="1"/>
  <c r="H170" i="1"/>
  <c r="H172" i="1"/>
  <c r="G174" i="1"/>
  <c r="G175" i="1"/>
  <c r="G195" i="1"/>
  <c r="G199" i="1"/>
  <c r="G203" i="1"/>
  <c r="G207" i="1"/>
  <c r="G211" i="1"/>
  <c r="G215" i="1"/>
  <c r="G219" i="1"/>
  <c r="G224" i="1"/>
  <c r="G228" i="1"/>
  <c r="G232" i="1"/>
  <c r="G236" i="1"/>
  <c r="G240" i="1"/>
  <c r="G244" i="1"/>
  <c r="G248" i="1"/>
  <c r="G252" i="1"/>
  <c r="G256" i="1"/>
  <c r="G295" i="1"/>
  <c r="G296" i="1"/>
  <c r="G297" i="1"/>
  <c r="G298" i="1"/>
  <c r="G299" i="1"/>
  <c r="G300" i="1"/>
  <c r="G301" i="1"/>
  <c r="G302" i="1"/>
  <c r="G303" i="1"/>
  <c r="G304" i="1"/>
  <c r="G305" i="1"/>
  <c r="G419" i="1"/>
  <c r="G426" i="1"/>
  <c r="H426" i="1"/>
  <c r="G435" i="1"/>
  <c r="G442" i="1"/>
  <c r="H442" i="1"/>
  <c r="G456" i="1"/>
  <c r="H456" i="1"/>
  <c r="G461" i="1"/>
  <c r="H461" i="1"/>
  <c r="G479" i="1"/>
  <c r="H479" i="1"/>
  <c r="G482" i="1"/>
  <c r="H482" i="1"/>
  <c r="G492" i="1"/>
  <c r="G544" i="1"/>
  <c r="H544" i="1"/>
  <c r="G547" i="1"/>
  <c r="H547" i="1"/>
  <c r="G549" i="1"/>
  <c r="H549" i="1"/>
  <c r="G289" i="1"/>
  <c r="G422" i="1"/>
  <c r="H422" i="1"/>
  <c r="G438" i="1"/>
  <c r="H438" i="1"/>
  <c r="G469" i="1"/>
  <c r="H469" i="1"/>
  <c r="G474" i="1"/>
  <c r="H474" i="1"/>
  <c r="G477" i="1"/>
  <c r="H477" i="1"/>
  <c r="G495" i="1"/>
  <c r="H495" i="1"/>
  <c r="G498" i="1"/>
  <c r="H498" i="1"/>
  <c r="G513" i="1"/>
  <c r="H513" i="1"/>
  <c r="G516" i="1"/>
  <c r="H516" i="1"/>
  <c r="G518" i="1"/>
  <c r="H518" i="1"/>
  <c r="G528" i="1"/>
  <c r="H528" i="1"/>
  <c r="G531" i="1"/>
  <c r="H531" i="1"/>
  <c r="G533" i="1"/>
  <c r="H533" i="1"/>
  <c r="G553" i="1"/>
  <c r="H553" i="1"/>
  <c r="G556" i="1"/>
  <c r="H556" i="1"/>
  <c r="G559" i="1"/>
  <c r="H559" i="1"/>
  <c r="G622" i="1"/>
  <c r="H622" i="1"/>
  <c r="G160" i="1"/>
  <c r="H162" i="1"/>
  <c r="H166" i="1"/>
  <c r="H169" i="1"/>
  <c r="H171" i="1"/>
  <c r="G181" i="1"/>
  <c r="H183" i="1"/>
  <c r="G184" i="1"/>
  <c r="G188" i="1"/>
  <c r="H290" i="1"/>
  <c r="H291" i="1"/>
  <c r="H361" i="1"/>
  <c r="H379" i="1"/>
  <c r="G392" i="1"/>
  <c r="G393" i="1"/>
  <c r="G394" i="1"/>
  <c r="G395" i="1"/>
  <c r="G396" i="1"/>
  <c r="G397" i="1"/>
  <c r="G398" i="1"/>
  <c r="G399" i="1"/>
  <c r="G400" i="1"/>
  <c r="G401" i="1"/>
  <c r="G406" i="1"/>
  <c r="H413" i="1"/>
  <c r="G418" i="1"/>
  <c r="H418" i="1"/>
  <c r="H419" i="1"/>
  <c r="G427" i="1"/>
  <c r="H429" i="1"/>
  <c r="G434" i="1"/>
  <c r="H434" i="1"/>
  <c r="H435" i="1"/>
  <c r="G443" i="1"/>
  <c r="H445" i="1"/>
  <c r="G450" i="1"/>
  <c r="H450" i="1"/>
  <c r="G455" i="1"/>
  <c r="H455" i="1"/>
  <c r="H472" i="1"/>
  <c r="G483" i="1"/>
  <c r="H483" i="1"/>
  <c r="H484" i="1"/>
  <c r="G488" i="1"/>
  <c r="H488" i="1"/>
  <c r="G491" i="1"/>
  <c r="H491" i="1"/>
  <c r="H492" i="1"/>
  <c r="G537" i="1"/>
  <c r="H537" i="1"/>
  <c r="G540" i="1"/>
  <c r="H540" i="1"/>
  <c r="G543" i="1"/>
  <c r="H543" i="1"/>
  <c r="G363" i="1"/>
  <c r="H363" i="1"/>
  <c r="G423" i="1"/>
  <c r="H425" i="1"/>
  <c r="G430" i="1"/>
  <c r="H430" i="1"/>
  <c r="H431" i="1"/>
  <c r="G439" i="1"/>
  <c r="H441" i="1"/>
  <c r="G446" i="1"/>
  <c r="H446" i="1"/>
  <c r="H447" i="1"/>
  <c r="G464" i="1"/>
  <c r="H464" i="1"/>
  <c r="G468" i="1"/>
  <c r="H468" i="1"/>
  <c r="H486" i="1"/>
  <c r="G499" i="1"/>
  <c r="H499" i="1"/>
  <c r="H500" i="1"/>
  <c r="G504" i="1"/>
  <c r="H504" i="1"/>
  <c r="G507" i="1"/>
  <c r="H507" i="1"/>
  <c r="G512" i="1"/>
  <c r="H512" i="1"/>
  <c r="G524" i="1"/>
  <c r="H524" i="1"/>
  <c r="G527" i="1"/>
  <c r="H527" i="1"/>
  <c r="G560" i="1"/>
  <c r="H560" i="1"/>
  <c r="G621" i="1"/>
  <c r="H621" i="1"/>
  <c r="H626" i="1"/>
  <c r="H628" i="1"/>
  <c r="G645" i="1"/>
  <c r="G709" i="1"/>
  <c r="H992" i="1"/>
  <c r="G992" i="1"/>
  <c r="H1058" i="1"/>
  <c r="G1058" i="1"/>
  <c r="H1066" i="1"/>
  <c r="G1066" i="1"/>
  <c r="H1068" i="1"/>
  <c r="G1068" i="1"/>
  <c r="H1070" i="1"/>
  <c r="G1070" i="1"/>
  <c r="H1072" i="1"/>
  <c r="G1072" i="1"/>
  <c r="H1074" i="1"/>
  <c r="G1074" i="1"/>
  <c r="H1076" i="1"/>
  <c r="G1076" i="1"/>
  <c r="G1078" i="1"/>
  <c r="H1078" i="1"/>
  <c r="G1081" i="1"/>
  <c r="H1081" i="1"/>
  <c r="G1086" i="1"/>
  <c r="H1086" i="1"/>
  <c r="G1089" i="1"/>
  <c r="H1089" i="1"/>
  <c r="G1094" i="1"/>
  <c r="H1094" i="1"/>
  <c r="H1243" i="1"/>
  <c r="G1243" i="1"/>
  <c r="H1275" i="1"/>
  <c r="G1275" i="1"/>
  <c r="G1508" i="1"/>
  <c r="H1508" i="1"/>
  <c r="H1563" i="1"/>
  <c r="G1563" i="1"/>
  <c r="D124" i="4"/>
  <c r="C120" i="1" s="1"/>
  <c r="F125" i="4"/>
  <c r="H316" i="1"/>
  <c r="H318" i="1"/>
  <c r="H320" i="1"/>
  <c r="H322" i="1"/>
  <c r="H324" i="1"/>
  <c r="H326" i="1"/>
  <c r="H328" i="1"/>
  <c r="H330" i="1"/>
  <c r="H332" i="1"/>
  <c r="H334" i="1"/>
  <c r="H336" i="1"/>
  <c r="H338" i="1"/>
  <c r="H340" i="1"/>
  <c r="H342" i="1"/>
  <c r="H344" i="1"/>
  <c r="H348" i="1"/>
  <c r="H350" i="1"/>
  <c r="H352" i="1"/>
  <c r="H354" i="1"/>
  <c r="H356" i="1"/>
  <c r="G359" i="1"/>
  <c r="G416" i="1"/>
  <c r="G420" i="1"/>
  <c r="G424" i="1"/>
  <c r="G428" i="1"/>
  <c r="G432" i="1"/>
  <c r="G436" i="1"/>
  <c r="G440" i="1"/>
  <c r="G444" i="1"/>
  <c r="G451" i="1"/>
  <c r="G460" i="1"/>
  <c r="H460" i="1"/>
  <c r="G465" i="1"/>
  <c r="G473" i="1"/>
  <c r="H473" i="1"/>
  <c r="G480" i="1"/>
  <c r="G487" i="1"/>
  <c r="H487" i="1"/>
  <c r="G496" i="1"/>
  <c r="G503" i="1"/>
  <c r="H503" i="1"/>
  <c r="G514" i="1"/>
  <c r="G521" i="1"/>
  <c r="H521" i="1"/>
  <c r="G529" i="1"/>
  <c r="G536" i="1"/>
  <c r="H536" i="1"/>
  <c r="G545" i="1"/>
  <c r="G552" i="1"/>
  <c r="H552" i="1"/>
  <c r="G620" i="1"/>
  <c r="G624" i="1"/>
  <c r="G863" i="1"/>
  <c r="H863" i="1"/>
  <c r="G926" i="1"/>
  <c r="H926" i="1"/>
  <c r="G931" i="1"/>
  <c r="H931" i="1"/>
  <c r="H943" i="1"/>
  <c r="H959" i="1"/>
  <c r="H975" i="1"/>
  <c r="G1020" i="1"/>
  <c r="G1028" i="1"/>
  <c r="G1051" i="1"/>
  <c r="H1051" i="1"/>
  <c r="H1062" i="1"/>
  <c r="G1062" i="1"/>
  <c r="H1114" i="1"/>
  <c r="G1114" i="1"/>
  <c r="H1116" i="1"/>
  <c r="G1116" i="1"/>
  <c r="H1118" i="1"/>
  <c r="G1118" i="1"/>
  <c r="H1120" i="1"/>
  <c r="G1120" i="1"/>
  <c r="H1122" i="1"/>
  <c r="G1122" i="1"/>
  <c r="H1146" i="1"/>
  <c r="H1150" i="1"/>
  <c r="G508" i="1"/>
  <c r="G510" i="1"/>
  <c r="G517" i="1"/>
  <c r="H517" i="1"/>
  <c r="G525" i="1"/>
  <c r="G532" i="1"/>
  <c r="H532" i="1"/>
  <c r="G541" i="1"/>
  <c r="G548" i="1"/>
  <c r="H548" i="1"/>
  <c r="G557" i="1"/>
  <c r="G623" i="1"/>
  <c r="H625" i="1"/>
  <c r="G641" i="1"/>
  <c r="G643" i="1"/>
  <c r="H823" i="1"/>
  <c r="H825" i="1"/>
  <c r="H827" i="1"/>
  <c r="H829" i="1"/>
  <c r="H831" i="1"/>
  <c r="H833" i="1"/>
  <c r="H835" i="1"/>
  <c r="H837" i="1"/>
  <c r="H839" i="1"/>
  <c r="H841" i="1"/>
  <c r="H843" i="1"/>
  <c r="H845" i="1"/>
  <c r="H847" i="1"/>
  <c r="H849" i="1"/>
  <c r="H851" i="1"/>
  <c r="H853" i="1"/>
  <c r="G921" i="1"/>
  <c r="G937" i="1"/>
  <c r="G942" i="1"/>
  <c r="H953" i="1"/>
  <c r="G958" i="1"/>
  <c r="H969" i="1"/>
  <c r="G974" i="1"/>
  <c r="H1008" i="1"/>
  <c r="H1010" i="1"/>
  <c r="H1012" i="1"/>
  <c r="H1016" i="1"/>
  <c r="H1019" i="1"/>
  <c r="H1027" i="1"/>
  <c r="H1067" i="1"/>
  <c r="G1067" i="1"/>
  <c r="H1069" i="1"/>
  <c r="G1069" i="1"/>
  <c r="H1071" i="1"/>
  <c r="G1071" i="1"/>
  <c r="H1073" i="1"/>
  <c r="G1073" i="1"/>
  <c r="H1075" i="1"/>
  <c r="G1075" i="1"/>
  <c r="H1077" i="1"/>
  <c r="G1077" i="1"/>
  <c r="G1082" i="1"/>
  <c r="H1082" i="1"/>
  <c r="G1085" i="1"/>
  <c r="H1085" i="1"/>
  <c r="G1090" i="1"/>
  <c r="H1090" i="1"/>
  <c r="G1093" i="1"/>
  <c r="H1093" i="1"/>
  <c r="H1225" i="1"/>
  <c r="G1225" i="1"/>
  <c r="G1309" i="1"/>
  <c r="H1309" i="1"/>
  <c r="H1358" i="1"/>
  <c r="G1358" i="1"/>
  <c r="G866" i="1"/>
  <c r="H866" i="1"/>
  <c r="G923" i="1"/>
  <c r="H923" i="1"/>
  <c r="G932" i="1"/>
  <c r="G934" i="1"/>
  <c r="H934" i="1"/>
  <c r="G939" i="1"/>
  <c r="H939" i="1"/>
  <c r="H948" i="1"/>
  <c r="H950" i="1"/>
  <c r="H964" i="1"/>
  <c r="H966" i="1"/>
  <c r="G1023" i="1"/>
  <c r="H1113" i="1"/>
  <c r="G1113" i="1"/>
  <c r="H1115" i="1"/>
  <c r="G1115" i="1"/>
  <c r="H1117" i="1"/>
  <c r="G1117" i="1"/>
  <c r="H1119" i="1"/>
  <c r="G1119" i="1"/>
  <c r="H1121" i="1"/>
  <c r="G1121" i="1"/>
  <c r="H1123" i="1"/>
  <c r="G1123" i="1"/>
  <c r="G1165" i="1"/>
  <c r="H1165" i="1"/>
  <c r="H1354" i="1"/>
  <c r="G1354" i="1"/>
  <c r="F36" i="6"/>
  <c r="C1330" i="1"/>
  <c r="F39" i="6"/>
  <c r="C1333" i="1"/>
  <c r="H1333" i="1" s="1"/>
  <c r="G1376" i="1"/>
  <c r="G1333" i="1"/>
  <c r="H1543" i="1"/>
  <c r="G1543" i="1"/>
  <c r="G1564" i="1"/>
  <c r="H1564" i="1"/>
  <c r="H1571" i="1"/>
  <c r="G1571" i="1"/>
  <c r="H1579" i="1"/>
  <c r="G1579" i="1"/>
  <c r="H868" i="1"/>
  <c r="H870" i="1"/>
  <c r="H872" i="1"/>
  <c r="H874" i="1"/>
  <c r="H876" i="1"/>
  <c r="H878" i="1"/>
  <c r="H880" i="1"/>
  <c r="H882" i="1"/>
  <c r="H884" i="1"/>
  <c r="H886" i="1"/>
  <c r="H888" i="1"/>
  <c r="H890" i="1"/>
  <c r="H892" i="1"/>
  <c r="H894" i="1"/>
  <c r="H896" i="1"/>
  <c r="H898" i="1"/>
  <c r="H900" i="1"/>
  <c r="H902" i="1"/>
  <c r="H904" i="1"/>
  <c r="H906" i="1"/>
  <c r="H908" i="1"/>
  <c r="H910" i="1"/>
  <c r="H912" i="1"/>
  <c r="H914" i="1"/>
  <c r="H916" i="1"/>
  <c r="H918" i="1"/>
  <c r="G947" i="1"/>
  <c r="G955" i="1"/>
  <c r="G963" i="1"/>
  <c r="G971" i="1"/>
  <c r="H1022" i="1"/>
  <c r="H1026" i="1"/>
  <c r="H1030" i="1"/>
  <c r="G1143" i="1"/>
  <c r="H1240" i="1"/>
  <c r="G1300" i="1"/>
  <c r="G1301" i="1"/>
  <c r="H1302" i="1"/>
  <c r="G1305" i="1"/>
  <c r="G1307" i="1"/>
  <c r="G1533" i="1"/>
  <c r="H1533" i="1"/>
  <c r="G1537" i="1"/>
  <c r="H1537" i="1"/>
  <c r="H1544" i="1"/>
  <c r="G1544" i="1"/>
  <c r="H1551" i="1"/>
  <c r="G1551" i="1"/>
  <c r="H1568" i="1"/>
  <c r="G1568" i="1"/>
  <c r="H1575" i="1"/>
  <c r="G1575" i="1"/>
  <c r="G448" i="1"/>
  <c r="G452" i="1"/>
  <c r="G454" i="1"/>
  <c r="G458" i="1"/>
  <c r="G462" i="1"/>
  <c r="G467" i="1"/>
  <c r="G471" i="1"/>
  <c r="G475" i="1"/>
  <c r="G481" i="1"/>
  <c r="G485" i="1"/>
  <c r="G489" i="1"/>
  <c r="G493" i="1"/>
  <c r="G497" i="1"/>
  <c r="G501" i="1"/>
  <c r="G505" i="1"/>
  <c r="G511" i="1"/>
  <c r="G515" i="1"/>
  <c r="G519" i="1"/>
  <c r="G526" i="1"/>
  <c r="G530" i="1"/>
  <c r="G534" i="1"/>
  <c r="G538" i="1"/>
  <c r="G542" i="1"/>
  <c r="G546" i="1"/>
  <c r="G550" i="1"/>
  <c r="G554" i="1"/>
  <c r="G558" i="1"/>
  <c r="H646" i="1"/>
  <c r="H822" i="1"/>
  <c r="G919" i="1"/>
  <c r="G927" i="1"/>
  <c r="G935" i="1"/>
  <c r="G941" i="1"/>
  <c r="G946" i="1"/>
  <c r="G949" i="1"/>
  <c r="G954" i="1"/>
  <c r="G957" i="1"/>
  <c r="G962" i="1"/>
  <c r="G965" i="1"/>
  <c r="G970" i="1"/>
  <c r="G973" i="1"/>
  <c r="H1002" i="1"/>
  <c r="H1004" i="1"/>
  <c r="H1021" i="1"/>
  <c r="H1025" i="1"/>
  <c r="H1029" i="1"/>
  <c r="G1050" i="1"/>
  <c r="G1053" i="1"/>
  <c r="G1079" i="1"/>
  <c r="G1083" i="1"/>
  <c r="G1087" i="1"/>
  <c r="G1091" i="1"/>
  <c r="G1095" i="1"/>
  <c r="G1141" i="1"/>
  <c r="H1144" i="1"/>
  <c r="H1158" i="1"/>
  <c r="C1175" i="1"/>
  <c r="G1175" i="1" s="1"/>
  <c r="G1220" i="1"/>
  <c r="H1226" i="1"/>
  <c r="H1230" i="1"/>
  <c r="H1231" i="1"/>
  <c r="H1233" i="1"/>
  <c r="G1238" i="1"/>
  <c r="H1241" i="1"/>
  <c r="G1242" i="1"/>
  <c r="H1245" i="1"/>
  <c r="G1249" i="1"/>
  <c r="H1250" i="1"/>
  <c r="G1254" i="1"/>
  <c r="H1255" i="1"/>
  <c r="H1263" i="1"/>
  <c r="H1265" i="1"/>
  <c r="H1267" i="1"/>
  <c r="H1269" i="1"/>
  <c r="H1271" i="1"/>
  <c r="H1276" i="1"/>
  <c r="G1276" i="1"/>
  <c r="G1277" i="1"/>
  <c r="H1308" i="1"/>
  <c r="G1310" i="1"/>
  <c r="H1382" i="1"/>
  <c r="G1382" i="1"/>
  <c r="G1521" i="1"/>
  <c r="H1521" i="1"/>
  <c r="G1552" i="1"/>
  <c r="H1552" i="1"/>
  <c r="F312" i="4"/>
  <c r="D311" i="4"/>
  <c r="H1313" i="1"/>
  <c r="G1319" i="1"/>
  <c r="H1338" i="1"/>
  <c r="G1338" i="1"/>
  <c r="G1343" i="1"/>
  <c r="G1347" i="1"/>
  <c r="G1359" i="1"/>
  <c r="H1362" i="1"/>
  <c r="G1362" i="1"/>
  <c r="G1367" i="1"/>
  <c r="G1369" i="1"/>
  <c r="G1380" i="1"/>
  <c r="G1427" i="1"/>
  <c r="H1429" i="1"/>
  <c r="G1460" i="1"/>
  <c r="H1536" i="1"/>
  <c r="G1536" i="1"/>
  <c r="E421" i="4"/>
  <c r="D415" i="1" s="1"/>
  <c r="G1330" i="1"/>
  <c r="B37" i="9"/>
  <c r="B51" i="9"/>
  <c r="B61" i="9"/>
  <c r="B216" i="9"/>
  <c r="F218" i="9"/>
  <c r="B218" i="9" s="1"/>
  <c r="F222" i="9"/>
  <c r="B298" i="9"/>
  <c r="B302" i="9"/>
  <c r="B306" i="9"/>
  <c r="E309" i="9"/>
  <c r="B309" i="9" s="1"/>
  <c r="G290" i="9"/>
  <c r="F170" i="5"/>
  <c r="F54" i="6"/>
  <c r="C1348" i="1"/>
  <c r="H1348" i="1" s="1"/>
  <c r="F61" i="6"/>
  <c r="C1355" i="1"/>
  <c r="G1355" i="1" s="1"/>
  <c r="F130" i="6"/>
  <c r="C1424" i="1"/>
  <c r="B22" i="9"/>
  <c r="B28" i="9"/>
  <c r="B36" i="9"/>
  <c r="B44" i="9"/>
  <c r="B50" i="9"/>
  <c r="B54" i="9"/>
  <c r="B64" i="9"/>
  <c r="E69" i="9"/>
  <c r="B69" i="9" s="1"/>
  <c r="E77" i="9"/>
  <c r="B77" i="9" s="1"/>
  <c r="B81" i="9"/>
  <c r="E92" i="9"/>
  <c r="E96" i="9"/>
  <c r="E100" i="9"/>
  <c r="E104" i="9"/>
  <c r="E108" i="9"/>
  <c r="E112" i="9"/>
  <c r="E116" i="9"/>
  <c r="E120" i="9"/>
  <c r="E124" i="9"/>
  <c r="B136" i="9"/>
  <c r="B146" i="9"/>
  <c r="E147" i="9"/>
  <c r="B147" i="9" s="1"/>
  <c r="B150" i="9"/>
  <c r="E151" i="9"/>
  <c r="B151" i="9" s="1"/>
  <c r="E155" i="9"/>
  <c r="B158" i="9"/>
  <c r="E159" i="9"/>
  <c r="B220" i="9"/>
  <c r="B224" i="9"/>
  <c r="F230" i="9"/>
  <c r="B230" i="9" s="1"/>
  <c r="F234" i="9"/>
  <c r="B234" i="9" s="1"/>
  <c r="F238" i="9"/>
  <c r="B238" i="9" s="1"/>
  <c r="F242" i="9"/>
  <c r="F246" i="9"/>
  <c r="F250" i="9"/>
  <c r="G1145" i="1"/>
  <c r="H1159" i="1"/>
  <c r="H1234" i="1"/>
  <c r="G1248" i="1"/>
  <c r="G1253" i="1"/>
  <c r="H1274" i="1"/>
  <c r="G1303" i="1"/>
  <c r="G1313" i="1"/>
  <c r="H1315" i="1"/>
  <c r="G1317" i="1"/>
  <c r="H1319" i="1"/>
  <c r="G1321" i="1"/>
  <c r="G1332" i="1"/>
  <c r="H1339" i="1"/>
  <c r="G1342" i="1"/>
  <c r="G1346" i="1"/>
  <c r="G1352" i="1"/>
  <c r="G1356" i="1"/>
  <c r="H1363" i="1"/>
  <c r="G1366" i="1"/>
  <c r="H1372" i="1"/>
  <c r="H1374" i="1"/>
  <c r="H1378" i="1"/>
  <c r="J1460" i="1"/>
  <c r="G1529" i="1"/>
  <c r="H1529" i="1"/>
  <c r="H1559" i="1"/>
  <c r="G1559" i="1"/>
  <c r="D163" i="4"/>
  <c r="C159" i="1" s="1"/>
  <c r="E580" i="4"/>
  <c r="D574" i="1" s="1"/>
  <c r="H290" i="9"/>
  <c r="F149" i="5"/>
  <c r="D190" i="5"/>
  <c r="C1167" i="1" s="1"/>
  <c r="D5" i="6"/>
  <c r="F256" i="9"/>
  <c r="B256" i="9" s="1"/>
  <c r="F260" i="9"/>
  <c r="B260" i="9" s="1"/>
  <c r="G1340" i="1"/>
  <c r="H1350" i="1"/>
  <c r="G1351" i="1"/>
  <c r="G1353" i="1"/>
  <c r="G1364" i="1"/>
  <c r="H1368" i="1"/>
  <c r="G1371" i="1"/>
  <c r="G1373" i="1"/>
  <c r="H1375" i="1"/>
  <c r="G1377" i="1"/>
  <c r="H1379" i="1"/>
  <c r="G1428" i="1"/>
  <c r="H1434" i="1"/>
  <c r="G1441" i="1"/>
  <c r="G1446" i="1"/>
  <c r="H1450" i="1"/>
  <c r="H1472" i="1"/>
  <c r="G1478" i="1"/>
  <c r="F128" i="4"/>
  <c r="D263" i="4"/>
  <c r="C259" i="1" s="1"/>
  <c r="E484" i="4"/>
  <c r="D478" i="1" s="1"/>
  <c r="E134" i="5"/>
  <c r="D1112" i="1" s="1"/>
  <c r="E206" i="5"/>
  <c r="D245" i="5"/>
  <c r="G1360" i="1"/>
  <c r="D89" i="6"/>
  <c r="E24" i="9"/>
  <c r="B24" i="9" s="1"/>
  <c r="E34" i="9"/>
  <c r="B34" i="9" s="1"/>
  <c r="E39" i="9"/>
  <c r="B39" i="9" s="1"/>
  <c r="E60" i="9"/>
  <c r="B60" i="9" s="1"/>
  <c r="E135" i="9"/>
  <c r="E145" i="9"/>
  <c r="B222" i="9"/>
  <c r="F223" i="9"/>
  <c r="F236" i="9"/>
  <c r="F257" i="9"/>
  <c r="F258" i="9"/>
  <c r="B258" i="9" s="1"/>
  <c r="F269" i="9"/>
  <c r="F270" i="9"/>
  <c r="B297" i="9"/>
  <c r="B301" i="9"/>
  <c r="E304" i="9"/>
  <c r="H1525" i="1"/>
  <c r="H1492" i="1"/>
  <c r="I36" i="3"/>
  <c r="D1475" i="1"/>
  <c r="G1475" i="1" s="1"/>
  <c r="E38" i="7"/>
  <c r="G1456" i="1"/>
  <c r="I1456" i="1" s="1"/>
  <c r="J1456" i="1"/>
  <c r="H1441" i="1"/>
  <c r="H1439" i="1"/>
  <c r="G1471" i="1"/>
  <c r="H1463" i="1"/>
  <c r="H1465" i="1"/>
  <c r="H1467" i="1"/>
  <c r="H1458" i="1"/>
  <c r="H1460" i="1"/>
  <c r="I1460" i="1" s="1"/>
  <c r="D22" i="7"/>
  <c r="D6" i="7"/>
  <c r="C1437" i="1" s="1"/>
  <c r="H1437" i="1" s="1"/>
  <c r="H1444" i="1"/>
  <c r="G1443" i="1"/>
  <c r="C1438" i="1"/>
  <c r="H1438" i="1" s="1"/>
  <c r="H1427" i="1"/>
  <c r="D1424" i="1"/>
  <c r="H1432" i="1"/>
  <c r="H1430" i="1"/>
  <c r="H1431" i="1"/>
  <c r="H1433" i="1"/>
  <c r="G1424" i="1"/>
  <c r="H1425" i="1"/>
  <c r="E114" i="6"/>
  <c r="I27" i="3" s="1"/>
  <c r="D1384" i="1"/>
  <c r="H1384" i="1" s="1"/>
  <c r="H1381" i="1"/>
  <c r="H1376" i="1"/>
  <c r="H1377" i="1"/>
  <c r="H1373" i="1"/>
  <c r="H1370" i="1"/>
  <c r="H1369" i="1"/>
  <c r="H1360" i="1"/>
  <c r="H1365" i="1"/>
  <c r="H1361" i="1"/>
  <c r="H1355" i="1"/>
  <c r="H1357" i="1"/>
  <c r="H1353" i="1"/>
  <c r="H1349" i="1"/>
  <c r="H1344" i="1"/>
  <c r="H1345" i="1"/>
  <c r="H1341" i="1"/>
  <c r="H1337" i="1"/>
  <c r="H1336" i="1"/>
  <c r="H1335" i="1"/>
  <c r="H1334" i="1"/>
  <c r="H1331" i="1"/>
  <c r="H1330" i="1"/>
  <c r="H1322" i="1"/>
  <c r="G1322" i="1"/>
  <c r="H1316" i="1"/>
  <c r="G1316" i="1"/>
  <c r="G1304" i="1"/>
  <c r="G1306" i="1"/>
  <c r="E5" i="6"/>
  <c r="I24" i="3" s="1"/>
  <c r="D1409" i="1"/>
  <c r="G1576" i="1"/>
  <c r="G1504" i="1"/>
  <c r="H1501" i="1"/>
  <c r="G1488" i="1"/>
  <c r="H1485" i="1"/>
  <c r="C1483" i="1"/>
  <c r="H1483" i="1" s="1"/>
  <c r="E296" i="9"/>
  <c r="B296" i="9" s="1"/>
  <c r="D1216" i="1"/>
  <c r="H1216" i="1" s="1"/>
  <c r="H1217"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131" i="1"/>
  <c r="G132" i="1"/>
  <c r="G133" i="1"/>
  <c r="G134" i="1"/>
  <c r="G136" i="1"/>
  <c r="G137" i="1"/>
  <c r="G138" i="1"/>
  <c r="G139" i="1"/>
  <c r="G140" i="1"/>
  <c r="G141" i="1"/>
  <c r="G142" i="1"/>
  <c r="G143" i="1"/>
  <c r="G144" i="1"/>
  <c r="G145" i="1"/>
  <c r="G146" i="1"/>
  <c r="G149" i="1"/>
  <c r="G153" i="1"/>
  <c r="G154" i="1"/>
  <c r="G155" i="1"/>
  <c r="G156" i="1"/>
  <c r="G163" i="1"/>
  <c r="G170" i="1"/>
  <c r="G171" i="1"/>
  <c r="G172" i="1"/>
  <c r="G177" i="1"/>
  <c r="G178" i="1"/>
  <c r="G179" i="1"/>
  <c r="G180" i="1"/>
  <c r="G187" i="1"/>
  <c r="H288" i="1"/>
  <c r="G347" i="1"/>
  <c r="G348" i="1"/>
  <c r="G349" i="1"/>
  <c r="G350" i="1"/>
  <c r="G351" i="1"/>
  <c r="G352" i="1"/>
  <c r="G353" i="1"/>
  <c r="G354" i="1"/>
  <c r="G355" i="1"/>
  <c r="G356" i="1"/>
  <c r="G357" i="1"/>
  <c r="H367" i="1"/>
  <c r="G367" i="1"/>
  <c r="H369" i="1"/>
  <c r="G369" i="1"/>
  <c r="H371" i="1"/>
  <c r="G371" i="1"/>
  <c r="H373" i="1"/>
  <c r="G373" i="1"/>
  <c r="H375" i="1"/>
  <c r="G375" i="1"/>
  <c r="H377" i="1"/>
  <c r="G377"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62" i="1"/>
  <c r="G169" i="1"/>
  <c r="G176" i="1"/>
  <c r="G185" i="1"/>
  <c r="G186" i="1"/>
  <c r="G263" i="1"/>
  <c r="G264" i="1"/>
  <c r="G265" i="1"/>
  <c r="G266" i="1"/>
  <c r="G267" i="1"/>
  <c r="G268" i="1"/>
  <c r="G269" i="1"/>
  <c r="G270" i="1"/>
  <c r="G271" i="1"/>
  <c r="G272" i="1"/>
  <c r="G273" i="1"/>
  <c r="G274" i="1"/>
  <c r="G275" i="1"/>
  <c r="G276" i="1"/>
  <c r="G277" i="1"/>
  <c r="G278" i="1"/>
  <c r="G279" i="1"/>
  <c r="G280" i="1"/>
  <c r="G281" i="1"/>
  <c r="G282" i="1"/>
  <c r="G283" i="1"/>
  <c r="G284" i="1"/>
  <c r="G292"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H360" i="1"/>
  <c r="G362" i="1"/>
  <c r="H364" i="1"/>
  <c r="G366" i="1"/>
  <c r="G642" i="1"/>
  <c r="H642" i="1"/>
  <c r="G361" i="1"/>
  <c r="G365" i="1"/>
  <c r="H368" i="1"/>
  <c r="G368" i="1"/>
  <c r="H370" i="1"/>
  <c r="G370" i="1"/>
  <c r="H372" i="1"/>
  <c r="G372" i="1"/>
  <c r="H374" i="1"/>
  <c r="G374" i="1"/>
  <c r="H376" i="1"/>
  <c r="G376" i="1"/>
  <c r="H378" i="1"/>
  <c r="G562" i="1"/>
  <c r="H562" i="1"/>
  <c r="H405" i="1"/>
  <c r="H564" i="1"/>
  <c r="G564" i="1"/>
  <c r="H566" i="1"/>
  <c r="G566" i="1"/>
  <c r="H568" i="1"/>
  <c r="G568" i="1"/>
  <c r="H570" i="1"/>
  <c r="G570" i="1"/>
  <c r="H572" i="1"/>
  <c r="G572"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G860" i="1"/>
  <c r="H860" i="1"/>
  <c r="H632"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H563" i="1"/>
  <c r="G563" i="1"/>
  <c r="H565" i="1"/>
  <c r="G565" i="1"/>
  <c r="H567" i="1"/>
  <c r="G567" i="1"/>
  <c r="H569" i="1"/>
  <c r="G569" i="1"/>
  <c r="H571" i="1"/>
  <c r="G571" i="1"/>
  <c r="H573" i="1"/>
  <c r="G573" i="1"/>
  <c r="H575" i="1"/>
  <c r="G575" i="1"/>
  <c r="H577"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31" i="1"/>
  <c r="G631" i="1"/>
  <c r="H641" i="1"/>
  <c r="G856" i="1"/>
  <c r="H856" i="1"/>
  <c r="G864" i="1"/>
  <c r="H864" i="1"/>
  <c r="H644" i="1"/>
  <c r="G646" i="1"/>
  <c r="G707" i="1"/>
  <c r="G708"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5" i="1"/>
  <c r="G859" i="1"/>
  <c r="H865" i="1"/>
  <c r="H921" i="1"/>
  <c r="H925" i="1"/>
  <c r="H929" i="1"/>
  <c r="H933" i="1"/>
  <c r="H937" i="1"/>
  <c r="G945" i="1"/>
  <c r="G953" i="1"/>
  <c r="G961" i="1"/>
  <c r="H994" i="1"/>
  <c r="G994" i="1"/>
  <c r="H1001" i="1"/>
  <c r="G1001" i="1"/>
  <c r="G854" i="1"/>
  <c r="G858" i="1"/>
  <c r="H920" i="1"/>
  <c r="H924" i="1"/>
  <c r="H928" i="1"/>
  <c r="H932" i="1"/>
  <c r="H936" i="1"/>
  <c r="H941" i="1"/>
  <c r="H949" i="1"/>
  <c r="H957" i="1"/>
  <c r="H965" i="1"/>
  <c r="H973" i="1"/>
  <c r="H976" i="1"/>
  <c r="G976" i="1"/>
  <c r="H978" i="1"/>
  <c r="G978" i="1"/>
  <c r="H980" i="1"/>
  <c r="G980" i="1"/>
  <c r="H982" i="1"/>
  <c r="G982" i="1"/>
  <c r="H986" i="1"/>
  <c r="G986" i="1"/>
  <c r="H988" i="1"/>
  <c r="G988" i="1"/>
  <c r="G1055" i="1"/>
  <c r="H1055" i="1"/>
  <c r="G853" i="1"/>
  <c r="G857" i="1"/>
  <c r="G861" i="1"/>
  <c r="H995" i="1"/>
  <c r="G995" i="1"/>
  <c r="G1031" i="1"/>
  <c r="H1031" i="1"/>
  <c r="H977" i="1"/>
  <c r="G977" i="1"/>
  <c r="H979" i="1"/>
  <c r="G979" i="1"/>
  <c r="H981" i="1"/>
  <c r="G981" i="1"/>
  <c r="H983" i="1"/>
  <c r="G983" i="1"/>
  <c r="H987" i="1"/>
  <c r="G987" i="1"/>
  <c r="H989" i="1"/>
  <c r="G989" i="1"/>
  <c r="H867" i="1"/>
  <c r="H869" i="1"/>
  <c r="H871" i="1"/>
  <c r="H873" i="1"/>
  <c r="H875" i="1"/>
  <c r="H877" i="1"/>
  <c r="H879" i="1"/>
  <c r="H881" i="1"/>
  <c r="H883" i="1"/>
  <c r="H885" i="1"/>
  <c r="H887" i="1"/>
  <c r="H889" i="1"/>
  <c r="H891" i="1"/>
  <c r="H893" i="1"/>
  <c r="H895" i="1"/>
  <c r="H897" i="1"/>
  <c r="H899" i="1"/>
  <c r="H901" i="1"/>
  <c r="H903" i="1"/>
  <c r="H905" i="1"/>
  <c r="H907" i="1"/>
  <c r="H909" i="1"/>
  <c r="H911" i="1"/>
  <c r="H913" i="1"/>
  <c r="H915" i="1"/>
  <c r="H917" i="1"/>
  <c r="G940" i="1"/>
  <c r="G944" i="1"/>
  <c r="G948" i="1"/>
  <c r="G952" i="1"/>
  <c r="G956" i="1"/>
  <c r="G960" i="1"/>
  <c r="G964" i="1"/>
  <c r="G968" i="1"/>
  <c r="G972" i="1"/>
  <c r="H1006" i="1"/>
  <c r="G1007" i="1"/>
  <c r="G1008" i="1"/>
  <c r="G1009" i="1"/>
  <c r="G1010" i="1"/>
  <c r="G1011" i="1"/>
  <c r="G1012" i="1"/>
  <c r="H1014" i="1"/>
  <c r="G1017" i="1"/>
  <c r="H1048" i="1"/>
  <c r="G1049" i="1"/>
  <c r="H1050" i="1"/>
  <c r="H1057" i="1"/>
  <c r="H1061" i="1"/>
  <c r="G1131" i="1"/>
  <c r="H1131" i="1"/>
  <c r="G1133" i="1"/>
  <c r="H1133" i="1"/>
  <c r="G1135" i="1"/>
  <c r="H1135" i="1"/>
  <c r="G1137" i="1"/>
  <c r="H1137" i="1"/>
  <c r="H1139" i="1"/>
  <c r="G1139" i="1"/>
  <c r="H1140" i="1"/>
  <c r="H1161" i="1"/>
  <c r="G1161"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51" i="1"/>
  <c r="G1251" i="1"/>
  <c r="H1256" i="1"/>
  <c r="G1256" i="1"/>
  <c r="H1258" i="1"/>
  <c r="G1258" i="1"/>
  <c r="H1260" i="1"/>
  <c r="G1260" i="1"/>
  <c r="H998" i="1"/>
  <c r="H1000" i="1"/>
  <c r="H1003" i="1"/>
  <c r="H1005" i="1"/>
  <c r="G1016" i="1"/>
  <c r="H1060" i="1"/>
  <c r="G1125" i="1"/>
  <c r="G1168" i="1"/>
  <c r="G1170" i="1"/>
  <c r="G1172" i="1"/>
  <c r="G1174" i="1"/>
  <c r="G1176" i="1"/>
  <c r="G1178" i="1"/>
  <c r="G1180" i="1"/>
  <c r="G1182" i="1"/>
  <c r="H1229" i="1"/>
  <c r="G1229" i="1"/>
  <c r="G1032" i="1"/>
  <c r="H1032" i="1"/>
  <c r="H1053" i="1"/>
  <c r="H1059" i="1"/>
  <c r="H1063" i="1"/>
  <c r="G1130" i="1"/>
  <c r="H1130" i="1"/>
  <c r="G1132" i="1"/>
  <c r="H1132" i="1"/>
  <c r="G1134" i="1"/>
  <c r="H1134" i="1"/>
  <c r="G1136" i="1"/>
  <c r="H1136" i="1"/>
  <c r="G1138" i="1"/>
  <c r="H1138" i="1"/>
  <c r="H1145" i="1"/>
  <c r="H1162" i="1"/>
  <c r="G1162"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G1247" i="1"/>
  <c r="H1257" i="1"/>
  <c r="G1257" i="1"/>
  <c r="H1259" i="1"/>
  <c r="G1259" i="1"/>
  <c r="H1261" i="1"/>
  <c r="G1261" i="1"/>
  <c r="H1164" i="1"/>
  <c r="H1168" i="1"/>
  <c r="H1169" i="1"/>
  <c r="H1170" i="1"/>
  <c r="H1171" i="1"/>
  <c r="H1172" i="1"/>
  <c r="H1173" i="1"/>
  <c r="H1174" i="1"/>
  <c r="H1175" i="1"/>
  <c r="H1176" i="1"/>
  <c r="H1177" i="1"/>
  <c r="H1178" i="1"/>
  <c r="H1179" i="1"/>
  <c r="H1180" i="1"/>
  <c r="H1181" i="1"/>
  <c r="H1182" i="1"/>
  <c r="H1218" i="1"/>
  <c r="H1244" i="1"/>
  <c r="H1247" i="1"/>
  <c r="G1278" i="1"/>
  <c r="H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J1458" i="1"/>
  <c r="G1458" i="1"/>
  <c r="I1458" i="1" s="1"/>
  <c r="G1493" i="1"/>
  <c r="H1493" i="1"/>
  <c r="G1553" i="1"/>
  <c r="H1553" i="1"/>
  <c r="G1565" i="1"/>
  <c r="H1565" i="1"/>
  <c r="H1224" i="1"/>
  <c r="H1237" i="1"/>
  <c r="G1386" i="1"/>
  <c r="G1430" i="1"/>
  <c r="J1448" i="1"/>
  <c r="G1448" i="1"/>
  <c r="H1470" i="1"/>
  <c r="G1470" i="1"/>
  <c r="H1478" i="1"/>
  <c r="I1478" i="1" s="1"/>
  <c r="J1478" i="1"/>
  <c r="H1480" i="1"/>
  <c r="G1480" i="1"/>
  <c r="H1497" i="1"/>
  <c r="G1500" i="1"/>
  <c r="H1511" i="1"/>
  <c r="G1511" i="1"/>
  <c r="H1547" i="1"/>
  <c r="G1547" i="1"/>
  <c r="D7" i="4"/>
  <c r="F17" i="4"/>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J1445" i="1"/>
  <c r="H1445" i="1"/>
  <c r="G1454" i="1"/>
  <c r="H1454" i="1"/>
  <c r="D44" i="4"/>
  <c r="C40" i="1" s="1"/>
  <c r="F45" i="4"/>
  <c r="F485" i="4"/>
  <c r="D484" i="4"/>
  <c r="H999" i="1"/>
  <c r="H1127" i="1"/>
  <c r="H1129" i="1"/>
  <c r="G1144" i="1"/>
  <c r="G1157" i="1"/>
  <c r="H1211" i="1"/>
  <c r="H1213" i="1"/>
  <c r="G1221" i="1"/>
  <c r="H1232" i="1"/>
  <c r="H1236" i="1"/>
  <c r="G1246" i="1"/>
  <c r="G1252" i="1"/>
  <c r="G1262" i="1"/>
  <c r="H1264" i="1"/>
  <c r="H1266" i="1"/>
  <c r="H1268" i="1"/>
  <c r="G1270" i="1"/>
  <c r="H1272" i="1"/>
  <c r="G1384" i="1"/>
  <c r="H1386" i="1"/>
  <c r="H1424" i="1"/>
  <c r="G1426" i="1"/>
  <c r="G1434" i="1"/>
  <c r="H1440" i="1"/>
  <c r="I1440" i="1" s="1"/>
  <c r="H1443" i="1"/>
  <c r="I1443" i="1" s="1"/>
  <c r="G1445" i="1"/>
  <c r="H1451" i="1"/>
  <c r="G1452" i="1"/>
  <c r="I1452" i="1" s="1"/>
  <c r="H1474" i="1"/>
  <c r="H1476" i="1"/>
  <c r="G1476" i="1"/>
  <c r="H1481" i="1"/>
  <c r="G1484" i="1"/>
  <c r="H1496" i="1"/>
  <c r="G1496" i="1"/>
  <c r="H1507" i="1"/>
  <c r="G1507" i="1"/>
  <c r="H1515" i="1"/>
  <c r="G1515" i="1"/>
  <c r="G1532" i="1"/>
  <c r="G1540" i="1"/>
  <c r="G1557" i="1"/>
  <c r="H1557" i="1"/>
  <c r="G1569" i="1"/>
  <c r="H1569" i="1"/>
  <c r="G1425" i="1"/>
  <c r="G1429" i="1"/>
  <c r="G1433" i="1"/>
  <c r="G1439" i="1"/>
  <c r="I1439" i="1" s="1"/>
  <c r="H1442" i="1"/>
  <c r="G1444" i="1"/>
  <c r="I1444" i="1" s="1"/>
  <c r="H1447" i="1"/>
  <c r="G1450" i="1"/>
  <c r="I1450" i="1" s="1"/>
  <c r="G1461" i="1"/>
  <c r="G1473" i="1"/>
  <c r="G1549" i="1"/>
  <c r="H1549" i="1"/>
  <c r="G1561" i="1"/>
  <c r="H1561" i="1"/>
  <c r="G1577" i="1"/>
  <c r="H1577" i="1"/>
  <c r="F140" i="4"/>
  <c r="D139" i="4"/>
  <c r="F225" i="4"/>
  <c r="D224" i="4"/>
  <c r="F369" i="4"/>
  <c r="D363" i="4"/>
  <c r="C358" i="1" s="1"/>
  <c r="F473" i="4"/>
  <c r="D472" i="4"/>
  <c r="G143" i="9"/>
  <c r="E143" i="9" s="1"/>
  <c r="B143" i="9" s="1"/>
  <c r="F603" i="4"/>
  <c r="B236" i="9"/>
  <c r="I1441" i="1"/>
  <c r="J1446" i="1"/>
  <c r="G1449" i="1"/>
  <c r="H1489" i="1"/>
  <c r="H1505" i="1"/>
  <c r="H1509" i="1"/>
  <c r="H1513" i="1"/>
  <c r="G1519" i="1"/>
  <c r="G1523" i="1"/>
  <c r="G1527" i="1"/>
  <c r="G1531" i="1"/>
  <c r="G1535" i="1"/>
  <c r="G1539" i="1"/>
  <c r="G1545" i="1"/>
  <c r="H1545" i="1"/>
  <c r="G1573" i="1"/>
  <c r="H1573" i="1"/>
  <c r="F51" i="4"/>
  <c r="D50" i="4"/>
  <c r="C46" i="1" s="1"/>
  <c r="F397" i="4"/>
  <c r="D396" i="4"/>
  <c r="D580" i="4"/>
  <c r="F581" i="4"/>
  <c r="B88" i="9"/>
  <c r="F455" i="4"/>
  <c r="D421" i="4"/>
  <c r="D625" i="4"/>
  <c r="F119" i="5"/>
  <c r="D118" i="5"/>
  <c r="D82" i="4"/>
  <c r="D152" i="4"/>
  <c r="C148" i="1" s="1"/>
  <c r="F159" i="4"/>
  <c r="F169" i="4"/>
  <c r="E224" i="4"/>
  <c r="D220" i="1" s="1"/>
  <c r="E472" i="4"/>
  <c r="D466" i="1" s="1"/>
  <c r="D593" i="4"/>
  <c r="D114" i="6"/>
  <c r="D5" i="7"/>
  <c r="E33" i="9"/>
  <c r="B33" i="9" s="1"/>
  <c r="B42" i="9"/>
  <c r="E49" i="9"/>
  <c r="B49" i="9" s="1"/>
  <c r="E57" i="9"/>
  <c r="B57" i="9" s="1"/>
  <c r="E62" i="9"/>
  <c r="B62" i="9" s="1"/>
  <c r="E63" i="9"/>
  <c r="B63" i="9" s="1"/>
  <c r="E67" i="9"/>
  <c r="B67" i="9" s="1"/>
  <c r="E68" i="9"/>
  <c r="B68" i="9" s="1"/>
  <c r="E72" i="9"/>
  <c r="B72" i="9" s="1"/>
  <c r="E76" i="9"/>
  <c r="B76" i="9" s="1"/>
  <c r="E140" i="9"/>
  <c r="B140" i="9" s="1"/>
  <c r="B145" i="9"/>
  <c r="F215" i="9"/>
  <c r="B215" i="9" s="1"/>
  <c r="F227" i="9"/>
  <c r="F237" i="9"/>
  <c r="B259" i="9"/>
  <c r="F261" i="9"/>
  <c r="B261" i="9" s="1"/>
  <c r="F262" i="9"/>
  <c r="B262" i="9" s="1"/>
  <c r="F266" i="9"/>
  <c r="B266" i="9" s="1"/>
  <c r="E273" i="9"/>
  <c r="B273" i="9" s="1"/>
  <c r="E299" i="9"/>
  <c r="E300" i="9"/>
  <c r="B300" i="9" s="1"/>
  <c r="B304" i="9"/>
  <c r="E305" i="9"/>
  <c r="B305" i="9" s="1"/>
  <c r="D106" i="4"/>
  <c r="F153" i="4"/>
  <c r="D196" i="4"/>
  <c r="C192" i="1" s="1"/>
  <c r="D299" i="4"/>
  <c r="C294" i="1" s="1"/>
  <c r="E311" i="4"/>
  <c r="D306" i="1" s="1"/>
  <c r="E351" i="4"/>
  <c r="D346" i="1" s="1"/>
  <c r="H411" i="1"/>
  <c r="E459" i="4"/>
  <c r="D453" i="1" s="1"/>
  <c r="H453" i="1" s="1"/>
  <c r="E567" i="4"/>
  <c r="D561" i="1" s="1"/>
  <c r="H561" i="1" s="1"/>
  <c r="E593" i="4"/>
  <c r="D587" i="1" s="1"/>
  <c r="D49" i="8"/>
  <c r="C1524" i="1" s="1"/>
  <c r="E38" i="9"/>
  <c r="B38" i="9" s="1"/>
  <c r="B71" i="9"/>
  <c r="B80" i="9"/>
  <c r="B92" i="9"/>
  <c r="B96" i="9"/>
  <c r="B100" i="9"/>
  <c r="B104" i="9"/>
  <c r="B108" i="9"/>
  <c r="B112" i="9"/>
  <c r="B116" i="9"/>
  <c r="B120" i="9"/>
  <c r="B124" i="9"/>
  <c r="B232" i="9"/>
  <c r="B242" i="9"/>
  <c r="B246" i="9"/>
  <c r="B250" i="9"/>
  <c r="B270" i="9"/>
  <c r="E82" i="4"/>
  <c r="D78" i="1" s="1"/>
  <c r="F164" i="4"/>
  <c r="E196" i="4"/>
  <c r="D192" i="1" s="1"/>
  <c r="E263" i="4"/>
  <c r="D259" i="1" s="1"/>
  <c r="D351" i="4"/>
  <c r="C346" i="1" s="1"/>
  <c r="E363" i="4"/>
  <c r="D358" i="1" s="1"/>
  <c r="D644" i="4"/>
  <c r="D515" i="4"/>
  <c r="D529" i="4"/>
  <c r="C523" i="1" s="1"/>
  <c r="F88" i="5"/>
  <c r="D134" i="5"/>
  <c r="E190" i="5"/>
  <c r="D258" i="5"/>
  <c r="E35" i="6"/>
  <c r="F115" i="6"/>
  <c r="E22" i="7"/>
  <c r="E5" i="7" s="1"/>
  <c r="D38" i="7"/>
  <c r="B275" i="9"/>
  <c r="E35" i="9"/>
  <c r="B35" i="9" s="1"/>
  <c r="E41" i="9"/>
  <c r="B41" i="9" s="1"/>
  <c r="E53" i="9"/>
  <c r="B53" i="9" s="1"/>
  <c r="E65" i="9"/>
  <c r="B65" i="9" s="1"/>
  <c r="E91" i="9"/>
  <c r="E95" i="9"/>
  <c r="B95" i="9" s="1"/>
  <c r="E99" i="9"/>
  <c r="B99" i="9" s="1"/>
  <c r="E103" i="9"/>
  <c r="E107" i="9"/>
  <c r="E111" i="9"/>
  <c r="B111" i="9" s="1"/>
  <c r="E115" i="9"/>
  <c r="B115" i="9" s="1"/>
  <c r="E118" i="9"/>
  <c r="B118" i="9" s="1"/>
  <c r="E119" i="9"/>
  <c r="E123" i="9"/>
  <c r="E126" i="9"/>
  <c r="B126" i="9" s="1"/>
  <c r="E127" i="9"/>
  <c r="B127" i="9" s="1"/>
  <c r="E132" i="9"/>
  <c r="B132" i="9" s="1"/>
  <c r="E144" i="9"/>
  <c r="B144" i="9" s="1"/>
  <c r="E148" i="9"/>
  <c r="B148" i="9" s="1"/>
  <c r="E152" i="9"/>
  <c r="B152" i="9" s="1"/>
  <c r="E156" i="9"/>
  <c r="B156" i="9" s="1"/>
  <c r="E160" i="9"/>
  <c r="B160" i="9" s="1"/>
  <c r="F214" i="9"/>
  <c r="B214" i="9" s="1"/>
  <c r="F225" i="9"/>
  <c r="F226" i="9"/>
  <c r="B226" i="9" s="1"/>
  <c r="F254" i="9"/>
  <c r="B254" i="9" s="1"/>
  <c r="F263" i="9"/>
  <c r="F264" i="9"/>
  <c r="B264" i="9" s="1"/>
  <c r="F267" i="9"/>
  <c r="B267" i="9" s="1"/>
  <c r="E307" i="9"/>
  <c r="B307" i="9" s="1"/>
  <c r="G1228" i="1"/>
  <c r="H1227" i="1"/>
  <c r="G1272" i="1"/>
  <c r="G1271" i="1"/>
  <c r="H1270" i="1"/>
  <c r="G1269" i="1"/>
  <c r="G1268" i="1"/>
  <c r="G1267" i="1"/>
  <c r="G1266" i="1"/>
  <c r="G1265" i="1"/>
  <c r="G1264" i="1"/>
  <c r="G1263" i="1"/>
  <c r="G1241" i="1"/>
  <c r="G1150" i="1"/>
  <c r="D1148" i="1"/>
  <c r="G1149" i="1"/>
  <c r="G1142" i="1"/>
  <c r="H1142" i="1"/>
  <c r="G1126" i="1"/>
  <c r="G1128" i="1"/>
  <c r="G1124" i="1"/>
  <c r="G1127" i="1"/>
  <c r="C1223" i="1"/>
  <c r="G1213" i="1"/>
  <c r="G1211" i="1"/>
  <c r="G1212" i="1"/>
  <c r="G1219" i="1"/>
  <c r="H1219" i="1"/>
  <c r="G1234" i="1"/>
  <c r="G1233" i="1"/>
  <c r="H1223" i="1"/>
  <c r="E154" i="9"/>
  <c r="B154" i="9" s="1"/>
  <c r="B269" i="9"/>
  <c r="E141" i="9"/>
  <c r="B141" i="9" s="1"/>
  <c r="F265" i="9"/>
  <c r="E134" i="9"/>
  <c r="B134" i="9" s="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F253" i="9"/>
  <c r="B253" i="9" s="1"/>
  <c r="E114" i="9"/>
  <c r="B114" i="9" s="1"/>
  <c r="E122" i="9"/>
  <c r="B122" i="9" s="1"/>
  <c r="F251" i="9"/>
  <c r="B251" i="9" s="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E94" i="9"/>
  <c r="B94" i="9" s="1"/>
  <c r="E102" i="9"/>
  <c r="B102" i="9" s="1"/>
  <c r="E110" i="9"/>
  <c r="B110" i="9" s="1"/>
  <c r="F235" i="9"/>
  <c r="B235" i="9" s="1"/>
  <c r="F247" i="9"/>
  <c r="E98" i="9"/>
  <c r="B98" i="9" s="1"/>
  <c r="E106" i="9"/>
  <c r="B106" i="9" s="1"/>
  <c r="B237" i="9"/>
  <c r="F239" i="9"/>
  <c r="B239" i="9" s="1"/>
  <c r="B243" i="9"/>
  <c r="F245" i="9"/>
  <c r="B245" i="9" s="1"/>
  <c r="E86" i="9"/>
  <c r="E93" i="9"/>
  <c r="B93" i="9" s="1"/>
  <c r="E90" i="9"/>
  <c r="B90" i="9" s="1"/>
  <c r="E75" i="9"/>
  <c r="B75" i="9" s="1"/>
  <c r="E82" i="9"/>
  <c r="B82" i="9" s="1"/>
  <c r="B227" i="9"/>
  <c r="F229" i="9"/>
  <c r="B229" i="9" s="1"/>
  <c r="E73" i="9"/>
  <c r="B73" i="9" s="1"/>
  <c r="F233" i="9"/>
  <c r="G822" i="1"/>
  <c r="E23" i="9"/>
  <c r="B23" i="9" s="1"/>
  <c r="G413" i="1"/>
  <c r="G404" i="1"/>
  <c r="E644" i="4"/>
  <c r="D638" i="1" s="1"/>
  <c r="G628" i="1"/>
  <c r="G626" i="1"/>
  <c r="G627" i="1"/>
  <c r="F271" i="9"/>
  <c r="B271" i="9" s="1"/>
  <c r="E287" i="9"/>
  <c r="B287" i="9" s="1"/>
  <c r="E27" i="9"/>
  <c r="B27" i="9" s="1"/>
  <c r="E32" i="9"/>
  <c r="B32" i="9" s="1"/>
  <c r="E294" i="9"/>
  <c r="B294" i="9" s="1"/>
  <c r="F219" i="9"/>
  <c r="E43" i="9"/>
  <c r="B43" i="9" s="1"/>
  <c r="G644" i="1"/>
  <c r="H645" i="1"/>
  <c r="G405" i="1"/>
  <c r="F383" i="4"/>
  <c r="G291" i="1"/>
  <c r="G288" i="1"/>
  <c r="G411" i="1"/>
  <c r="E643" i="4"/>
  <c r="D637" i="1" s="1"/>
  <c r="D412" i="1"/>
  <c r="F259" i="4"/>
  <c r="H192" i="1"/>
  <c r="G192" i="1"/>
  <c r="F196" i="4"/>
  <c r="F210" i="4"/>
  <c r="H184" i="1"/>
  <c r="F188" i="4"/>
  <c r="E45" i="9"/>
  <c r="B45" i="9" s="1"/>
  <c r="F221" i="9"/>
  <c r="B221" i="9" s="1"/>
  <c r="G173" i="1"/>
  <c r="B219" i="9"/>
  <c r="F177" i="4"/>
  <c r="H165" i="1"/>
  <c r="G164" i="1"/>
  <c r="E163" i="4"/>
  <c r="D159" i="1" s="1"/>
  <c r="H159" i="1" s="1"/>
  <c r="H160" i="1"/>
  <c r="E40" i="9"/>
  <c r="B40" i="9" s="1"/>
  <c r="H149" i="1"/>
  <c r="E152" i="4"/>
  <c r="D148" i="1" s="1"/>
  <c r="F133" i="4"/>
  <c r="F124" i="4"/>
  <c r="E106" i="4"/>
  <c r="D102" i="1" s="1"/>
  <c r="F217" i="9"/>
  <c r="B217" i="9" s="1"/>
  <c r="E31" i="9"/>
  <c r="B31" i="9" s="1"/>
  <c r="E50" i="4"/>
  <c r="D46" i="1" s="1"/>
  <c r="H1262" i="1"/>
  <c r="G1236" i="1"/>
  <c r="G1237" i="1"/>
  <c r="G1232" i="1"/>
  <c r="E283" i="9"/>
  <c r="B283" i="9" s="1"/>
  <c r="G1227" i="1"/>
  <c r="E245" i="5"/>
  <c r="D1222" i="1" s="1"/>
  <c r="F250" i="5"/>
  <c r="H1228" i="1"/>
  <c r="C1222" i="1"/>
  <c r="E282" i="9"/>
  <c r="B282" i="9" s="1"/>
  <c r="G1223" i="1"/>
  <c r="G1224" i="1"/>
  <c r="G1218" i="1"/>
  <c r="G1217" i="1"/>
  <c r="G1166" i="1"/>
  <c r="H1166" i="1"/>
  <c r="G1163" i="1"/>
  <c r="H1163" i="1"/>
  <c r="G1160" i="1"/>
  <c r="H1160" i="1"/>
  <c r="G1156" i="1"/>
  <c r="H1156" i="1"/>
  <c r="G1155" i="1"/>
  <c r="H1155" i="1"/>
  <c r="E288" i="9"/>
  <c r="B288" i="9" s="1"/>
  <c r="F146" i="5"/>
  <c r="E291" i="9"/>
  <c r="B291" i="9" s="1"/>
  <c r="G1056" i="1"/>
  <c r="E286" i="9"/>
  <c r="B286" i="9" s="1"/>
  <c r="G1064" i="1"/>
  <c r="F78" i="5"/>
  <c r="H1056" i="1"/>
  <c r="H1064" i="1"/>
  <c r="G1054" i="1"/>
  <c r="H1054" i="1"/>
  <c r="G1047" i="1"/>
  <c r="H1047" i="1"/>
  <c r="G1052" i="1"/>
  <c r="H1052" i="1"/>
  <c r="G1030" i="1"/>
  <c r="G1033" i="1"/>
  <c r="H1018" i="1"/>
  <c r="G1015" i="1"/>
  <c r="F35" i="5"/>
  <c r="G1013" i="1"/>
  <c r="G1014" i="1"/>
  <c r="G1006" i="1"/>
  <c r="G1004" i="1"/>
  <c r="G1003" i="1"/>
  <c r="G1002" i="1"/>
  <c r="G1000" i="1"/>
  <c r="G999" i="1"/>
  <c r="E12" i="5"/>
  <c r="D990" i="1" s="1"/>
  <c r="H997" i="1"/>
  <c r="G997" i="1"/>
  <c r="G998" i="1"/>
  <c r="F19" i="5"/>
  <c r="G996" i="1"/>
  <c r="G993" i="1"/>
  <c r="F13" i="5"/>
  <c r="G991" i="1"/>
  <c r="H991" i="1"/>
  <c r="H993" i="1"/>
  <c r="I1442" i="1"/>
  <c r="J1440" i="1"/>
  <c r="J1442" i="1"/>
  <c r="J1444" i="1"/>
  <c r="J1449" i="1"/>
  <c r="J1455" i="1"/>
  <c r="G1455" i="1"/>
  <c r="J1457" i="1"/>
  <c r="G1457" i="1"/>
  <c r="J1459" i="1"/>
  <c r="G1459" i="1"/>
  <c r="J1477" i="1"/>
  <c r="G1477" i="1"/>
  <c r="J1479" i="1"/>
  <c r="G1479" i="1"/>
  <c r="F44" i="4"/>
  <c r="D6" i="4"/>
  <c r="F252" i="4"/>
  <c r="F363" i="4"/>
  <c r="D420" i="4"/>
  <c r="F459" i="4"/>
  <c r="H1446" i="1"/>
  <c r="I1446" i="1" s="1"/>
  <c r="J1447" i="1"/>
  <c r="H1448" i="1"/>
  <c r="J1450" i="1"/>
  <c r="J1452" i="1"/>
  <c r="G1463" i="1"/>
  <c r="I1463" i="1" s="1"/>
  <c r="G1465" i="1"/>
  <c r="I1465" i="1" s="1"/>
  <c r="G1467" i="1"/>
  <c r="I1467" i="1" s="1"/>
  <c r="H1471" i="1"/>
  <c r="J1472" i="1"/>
  <c r="G1472" i="1"/>
  <c r="I1472" i="1" s="1"/>
  <c r="H1473" i="1"/>
  <c r="J1474" i="1"/>
  <c r="G1474" i="1"/>
  <c r="I1474" i="1" s="1"/>
  <c r="H1475" i="1"/>
  <c r="G1482" i="1"/>
  <c r="H1482" i="1"/>
  <c r="G1486" i="1"/>
  <c r="H1486" i="1"/>
  <c r="G1490" i="1"/>
  <c r="H1490" i="1"/>
  <c r="G1494" i="1"/>
  <c r="H1494" i="1"/>
  <c r="G1498" i="1"/>
  <c r="H1498" i="1"/>
  <c r="G1502" i="1"/>
  <c r="H1502" i="1"/>
  <c r="G1506" i="1"/>
  <c r="H1506" i="1"/>
  <c r="G1510" i="1"/>
  <c r="H1510" i="1"/>
  <c r="G1514" i="1"/>
  <c r="H1514" i="1"/>
  <c r="H21" i="9"/>
  <c r="G21" i="9"/>
  <c r="D151" i="4"/>
  <c r="F263" i="4"/>
  <c r="F299" i="4"/>
  <c r="D298" i="4"/>
  <c r="E350" i="4"/>
  <c r="E420" i="4"/>
  <c r="J1439" i="1"/>
  <c r="J1441" i="1"/>
  <c r="J1443" i="1"/>
  <c r="G1447" i="1"/>
  <c r="I1447" i="1" s="1"/>
  <c r="H1449" i="1"/>
  <c r="I1449" i="1" s="1"/>
  <c r="J1451" i="1"/>
  <c r="G1451" i="1"/>
  <c r="I1451" i="1" s="1"/>
  <c r="H1455" i="1"/>
  <c r="H1457" i="1"/>
  <c r="H1459" i="1"/>
  <c r="H1461" i="1"/>
  <c r="J1463" i="1"/>
  <c r="J1465" i="1"/>
  <c r="J1467" i="1"/>
  <c r="H1477" i="1"/>
  <c r="H1479" i="1"/>
  <c r="F351" i="4"/>
  <c r="D350" i="4"/>
  <c r="F529" i="4"/>
  <c r="D528" i="4"/>
  <c r="F69" i="5"/>
  <c r="D68" i="5"/>
  <c r="J1462" i="1"/>
  <c r="G1462" i="1"/>
  <c r="I1462" i="1" s="1"/>
  <c r="J1464" i="1"/>
  <c r="G1464" i="1"/>
  <c r="I1464" i="1" s="1"/>
  <c r="J1466" i="1"/>
  <c r="G1466" i="1"/>
  <c r="I1466" i="1" s="1"/>
  <c r="J1468" i="1"/>
  <c r="G1468" i="1"/>
  <c r="I1468" i="1" s="1"/>
  <c r="G1487" i="1"/>
  <c r="G1491" i="1"/>
  <c r="G1495" i="1"/>
  <c r="G1499" i="1"/>
  <c r="G1503" i="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H308" i="9"/>
  <c r="E176" i="5"/>
  <c r="F134" i="4"/>
  <c r="F216" i="4"/>
  <c r="F264" i="4"/>
  <c r="F460" i="4"/>
  <c r="F530" i="4"/>
  <c r="F594" i="4"/>
  <c r="F8" i="5"/>
  <c r="D12" i="5"/>
  <c r="D7" i="5" s="1"/>
  <c r="F70" i="5"/>
  <c r="E290" i="9"/>
  <c r="B290" i="9" s="1"/>
  <c r="D177" i="5"/>
  <c r="F180" i="5"/>
  <c r="F207" i="5"/>
  <c r="D206" i="5"/>
  <c r="E87" i="5"/>
  <c r="D238" i="5"/>
  <c r="F239" i="5"/>
  <c r="F246" i="5"/>
  <c r="D42" i="8"/>
  <c r="F416" i="4"/>
  <c r="G310" i="9"/>
  <c r="F190" i="5"/>
  <c r="F5" i="6"/>
  <c r="D35" i="6"/>
  <c r="D129" i="6"/>
  <c r="M213" i="9"/>
  <c r="L213" i="9"/>
  <c r="G212" i="9"/>
  <c r="E212" i="9" s="1"/>
  <c r="B212" i="9" s="1"/>
  <c r="G211" i="9"/>
  <c r="E211" i="9" s="1"/>
  <c r="B211" i="9" s="1"/>
  <c r="G210" i="9"/>
  <c r="E210" i="9" s="1"/>
  <c r="B210" i="9" s="1"/>
  <c r="G209" i="9"/>
  <c r="E209" i="9" s="1"/>
  <c r="B209" i="9" s="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207" i="9"/>
  <c r="E207" i="9" s="1"/>
  <c r="B207" i="9" s="1"/>
  <c r="G203" i="9"/>
  <c r="E203" i="9" s="1"/>
  <c r="B203" i="9" s="1"/>
  <c r="G199" i="9"/>
  <c r="E199" i="9" s="1"/>
  <c r="B199" i="9" s="1"/>
  <c r="G195" i="9"/>
  <c r="E195" i="9" s="1"/>
  <c r="B195" i="9" s="1"/>
  <c r="G208" i="9"/>
  <c r="E208" i="9" s="1"/>
  <c r="B208" i="9" s="1"/>
  <c r="G204" i="9"/>
  <c r="E204" i="9" s="1"/>
  <c r="B204" i="9" s="1"/>
  <c r="G200" i="9"/>
  <c r="E200" i="9" s="1"/>
  <c r="B200" i="9" s="1"/>
  <c r="G196" i="9"/>
  <c r="E196" i="9" s="1"/>
  <c r="B196" i="9" s="1"/>
  <c r="L192" i="9"/>
  <c r="F192"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06" i="9"/>
  <c r="E206" i="9" s="1"/>
  <c r="B206" i="9" s="1"/>
  <c r="G202" i="9"/>
  <c r="E202" i="9" s="1"/>
  <c r="B202" i="9" s="1"/>
  <c r="G198" i="9"/>
  <c r="E198" i="9" s="1"/>
  <c r="B198" i="9" s="1"/>
  <c r="G194" i="9"/>
  <c r="E194" i="9" s="1"/>
  <c r="B194" i="9" s="1"/>
  <c r="G165" i="9"/>
  <c r="G164" i="9"/>
  <c r="E164" i="9" s="1"/>
  <c r="B164" i="9" s="1"/>
  <c r="G163" i="9"/>
  <c r="E163" i="9" s="1"/>
  <c r="B163" i="9" s="1"/>
  <c r="G162" i="9"/>
  <c r="E162" i="9" s="1"/>
  <c r="B162" i="9" s="1"/>
  <c r="G161" i="9"/>
  <c r="E161" i="9" s="1"/>
  <c r="B161" i="9" s="1"/>
  <c r="I10" i="9"/>
  <c r="B87" i="9"/>
  <c r="E97" i="9"/>
  <c r="B97" i="9" s="1"/>
  <c r="B103" i="9"/>
  <c r="E113" i="9"/>
  <c r="B113" i="9" s="1"/>
  <c r="B119" i="9"/>
  <c r="E129" i="9"/>
  <c r="B129" i="9" s="1"/>
  <c r="B135" i="9"/>
  <c r="E149" i="9"/>
  <c r="B149" i="9" s="1"/>
  <c r="B155" i="9"/>
  <c r="F10" i="6"/>
  <c r="F94" i="6"/>
  <c r="H165" i="9"/>
  <c r="G197" i="9"/>
  <c r="E197" i="9" s="1"/>
  <c r="B197" i="9" s="1"/>
  <c r="G205" i="9"/>
  <c r="E205" i="9" s="1"/>
  <c r="B205" i="9" s="1"/>
  <c r="B86" i="9"/>
  <c r="E89" i="9"/>
  <c r="B89" i="9" s="1"/>
  <c r="E105" i="9"/>
  <c r="B105" i="9" s="1"/>
  <c r="E121" i="9"/>
  <c r="B121" i="9" s="1"/>
  <c r="E137" i="9"/>
  <c r="B137" i="9" s="1"/>
  <c r="E157" i="9"/>
  <c r="B157" i="9" s="1"/>
  <c r="E78" i="9"/>
  <c r="B78" i="9" s="1"/>
  <c r="B91" i="9"/>
  <c r="E101" i="9"/>
  <c r="B101" i="9" s="1"/>
  <c r="B107" i="9"/>
  <c r="E117" i="9"/>
  <c r="B117" i="9" s="1"/>
  <c r="B123" i="9"/>
  <c r="E133" i="9"/>
  <c r="B133" i="9" s="1"/>
  <c r="B139" i="9"/>
  <c r="E153" i="9"/>
  <c r="B153" i="9" s="1"/>
  <c r="B159" i="9"/>
  <c r="G166" i="9"/>
  <c r="E166" i="9" s="1"/>
  <c r="B166" i="9" s="1"/>
  <c r="G193" i="9"/>
  <c r="E193" i="9" s="1"/>
  <c r="B193" i="9" s="1"/>
  <c r="G201" i="9"/>
  <c r="E201" i="9" s="1"/>
  <c r="B201" i="9" s="1"/>
  <c r="B223" i="9"/>
  <c r="B231" i="9"/>
  <c r="B247" i="9"/>
  <c r="B255" i="9"/>
  <c r="B263" i="9"/>
  <c r="E284" i="9"/>
  <c r="B284" i="9" s="1"/>
  <c r="E289" i="9"/>
  <c r="B289" i="9" s="1"/>
  <c r="B225" i="9"/>
  <c r="B233" i="9"/>
  <c r="B241" i="9"/>
  <c r="B249" i="9"/>
  <c r="B257" i="9"/>
  <c r="B265" i="9"/>
  <c r="E293" i="9"/>
  <c r="B293" i="9" s="1"/>
  <c r="B299" i="9"/>
  <c r="F89" i="6" l="1"/>
  <c r="C1383" i="1"/>
  <c r="H24" i="3"/>
  <c r="C1299" i="1"/>
  <c r="G120" i="1"/>
  <c r="H120" i="1"/>
  <c r="G358" i="1"/>
  <c r="D1299" i="1"/>
  <c r="H311" i="9"/>
  <c r="D1183" i="1"/>
  <c r="F311" i="4"/>
  <c r="C306" i="1"/>
  <c r="G1348" i="1"/>
  <c r="D43" i="8"/>
  <c r="I1476" i="1"/>
  <c r="D1469" i="1"/>
  <c r="I31" i="3"/>
  <c r="I1448" i="1"/>
  <c r="I1473" i="1"/>
  <c r="I1471" i="1"/>
  <c r="H30" i="3"/>
  <c r="C1453" i="1"/>
  <c r="G1437" i="1"/>
  <c r="G1438" i="1"/>
  <c r="D1408" i="1"/>
  <c r="G1299" i="1"/>
  <c r="H1299" i="1"/>
  <c r="G313" i="9"/>
  <c r="E313" i="9" s="1"/>
  <c r="B313" i="9" s="1"/>
  <c r="G1483" i="1"/>
  <c r="G1216" i="1"/>
  <c r="I29" i="3"/>
  <c r="D1436" i="1"/>
  <c r="F134" i="5"/>
  <c r="C1112" i="1"/>
  <c r="F644" i="4"/>
  <c r="C638" i="1"/>
  <c r="H294" i="1"/>
  <c r="G294" i="1"/>
  <c r="G316" i="9"/>
  <c r="E316" i="9" s="1"/>
  <c r="H29" i="3"/>
  <c r="C1436" i="1"/>
  <c r="F396" i="4"/>
  <c r="C391" i="1"/>
  <c r="H358" i="1"/>
  <c r="F139" i="4"/>
  <c r="C135" i="1"/>
  <c r="E528" i="4"/>
  <c r="H40" i="1"/>
  <c r="G40" i="1"/>
  <c r="I25" i="3"/>
  <c r="D1329" i="1"/>
  <c r="H1524" i="1"/>
  <c r="G1524" i="1"/>
  <c r="F114" i="6"/>
  <c r="C1408" i="1"/>
  <c r="H27" i="3"/>
  <c r="E298" i="4"/>
  <c r="D293" i="1" s="1"/>
  <c r="F625" i="4"/>
  <c r="C619" i="1"/>
  <c r="F484" i="4"/>
  <c r="C478" i="1"/>
  <c r="G561" i="1"/>
  <c r="H31" i="3"/>
  <c r="C1469" i="1"/>
  <c r="F258" i="5"/>
  <c r="C1235" i="1"/>
  <c r="G523" i="1"/>
  <c r="H523" i="1"/>
  <c r="H346" i="1"/>
  <c r="G346" i="1"/>
  <c r="E141" i="6"/>
  <c r="F82" i="4"/>
  <c r="C78" i="1"/>
  <c r="F421" i="4"/>
  <c r="C415" i="1"/>
  <c r="F472" i="4"/>
  <c r="C466" i="1"/>
  <c r="F224" i="4"/>
  <c r="C220" i="1"/>
  <c r="G453" i="1"/>
  <c r="H19" i="9"/>
  <c r="E19" i="9" s="1"/>
  <c r="B19" i="9" s="1"/>
  <c r="D1453" i="1"/>
  <c r="I30" i="3"/>
  <c r="H310" i="9"/>
  <c r="E310" i="9" s="1"/>
  <c r="B310" i="9" s="1"/>
  <c r="D1167" i="1"/>
  <c r="F515" i="4"/>
  <c r="C509" i="1"/>
  <c r="H259" i="1"/>
  <c r="G259" i="1"/>
  <c r="H306" i="1"/>
  <c r="G306" i="1"/>
  <c r="F106" i="4"/>
  <c r="C102" i="1"/>
  <c r="G102" i="1" s="1"/>
  <c r="F593" i="4"/>
  <c r="C587" i="1"/>
  <c r="F118" i="5"/>
  <c r="C1096" i="1"/>
  <c r="F580" i="4"/>
  <c r="C574" i="1"/>
  <c r="F7" i="4"/>
  <c r="C3" i="1"/>
  <c r="G1148" i="1"/>
  <c r="H1148" i="1"/>
  <c r="F213" i="9"/>
  <c r="B213" i="9" s="1"/>
  <c r="E21" i="9"/>
  <c r="F643" i="4"/>
  <c r="H412" i="1"/>
  <c r="G412" i="1"/>
  <c r="G637" i="1"/>
  <c r="H637" i="1"/>
  <c r="F163" i="4"/>
  <c r="G159" i="1"/>
  <c r="E151" i="4"/>
  <c r="I17" i="3" s="1"/>
  <c r="F152" i="4"/>
  <c r="H148" i="1"/>
  <c r="G148" i="1"/>
  <c r="H102" i="1"/>
  <c r="G46" i="1"/>
  <c r="H46" i="1"/>
  <c r="E6" i="4"/>
  <c r="F6" i="4" s="1"/>
  <c r="F50" i="4"/>
  <c r="F245" i="5"/>
  <c r="E237" i="5"/>
  <c r="E175" i="5" s="1"/>
  <c r="D1152" i="1" s="1"/>
  <c r="H1222" i="1"/>
  <c r="G1222" i="1"/>
  <c r="E7" i="5"/>
  <c r="D985" i="1" s="1"/>
  <c r="D6" i="5"/>
  <c r="H20" i="3"/>
  <c r="C985" i="1"/>
  <c r="F35" i="6"/>
  <c r="H25" i="3"/>
  <c r="C1329" i="1"/>
  <c r="K1451" i="9"/>
  <c r="G314" i="9"/>
  <c r="E314" i="9" s="1"/>
  <c r="B314" i="9" s="1"/>
  <c r="I34" i="3"/>
  <c r="C1517" i="1"/>
  <c r="E68" i="5"/>
  <c r="F68" i="5" s="1"/>
  <c r="D1065" i="1"/>
  <c r="G308" i="9"/>
  <c r="E308" i="9" s="1"/>
  <c r="B308" i="9" s="1"/>
  <c r="D176" i="5"/>
  <c r="F177" i="5"/>
  <c r="C1154" i="1"/>
  <c r="H21" i="3"/>
  <c r="C1046" i="1"/>
  <c r="E635" i="4"/>
  <c r="D629" i="1" s="1"/>
  <c r="D414" i="1"/>
  <c r="I1479" i="1"/>
  <c r="I1459" i="1"/>
  <c r="I1455" i="1"/>
  <c r="E165" i="9"/>
  <c r="B165" i="9" s="1"/>
  <c r="B192" i="9"/>
  <c r="I35" i="3"/>
  <c r="C1518" i="1"/>
  <c r="G311" i="9"/>
  <c r="E311" i="9" s="1"/>
  <c r="B311" i="9" s="1"/>
  <c r="F206" i="5"/>
  <c r="C1183" i="1"/>
  <c r="D408" i="4"/>
  <c r="F350" i="4"/>
  <c r="C345" i="1"/>
  <c r="E408" i="4"/>
  <c r="D403" i="1" s="1"/>
  <c r="D345" i="1"/>
  <c r="D289" i="4"/>
  <c r="D290" i="4" s="1"/>
  <c r="H17" i="3"/>
  <c r="C147" i="1"/>
  <c r="D635" i="4"/>
  <c r="F420" i="4"/>
  <c r="C414" i="1"/>
  <c r="F298" i="4"/>
  <c r="D407" i="4"/>
  <c r="C293" i="1"/>
  <c r="D412" i="4"/>
  <c r="H16" i="3"/>
  <c r="C2" i="1"/>
  <c r="I1477" i="1"/>
  <c r="I1457" i="1"/>
  <c r="F129" i="6"/>
  <c r="C1423" i="1"/>
  <c r="D141" i="6"/>
  <c r="F238" i="5"/>
  <c r="D237" i="5"/>
  <c r="C1215" i="1"/>
  <c r="F12" i="5"/>
  <c r="C990" i="1"/>
  <c r="I22" i="3"/>
  <c r="D1153" i="1"/>
  <c r="D636" i="4"/>
  <c r="F528" i="4"/>
  <c r="C522" i="1"/>
  <c r="B21" i="9"/>
  <c r="E407" i="4"/>
  <c r="D402" i="1" s="1"/>
  <c r="H1383" i="1" l="1"/>
  <c r="G1383" i="1"/>
  <c r="H1436" i="1"/>
  <c r="E312" i="9"/>
  <c r="H3" i="1"/>
  <c r="G3" i="1"/>
  <c r="H1096" i="1"/>
  <c r="G1096" i="1"/>
  <c r="G1167" i="1"/>
  <c r="H1167" i="1"/>
  <c r="G466" i="1"/>
  <c r="H466" i="1"/>
  <c r="H78" i="1"/>
  <c r="G78" i="1"/>
  <c r="G478" i="1"/>
  <c r="H478" i="1"/>
  <c r="H1469" i="1"/>
  <c r="G1469" i="1"/>
  <c r="H638" i="1"/>
  <c r="G638" i="1"/>
  <c r="H574" i="1"/>
  <c r="G574" i="1"/>
  <c r="H587" i="1"/>
  <c r="G587" i="1"/>
  <c r="G509" i="1"/>
  <c r="H509" i="1"/>
  <c r="H220" i="1"/>
  <c r="G220" i="1"/>
  <c r="G415" i="1"/>
  <c r="H415" i="1"/>
  <c r="D1435" i="1"/>
  <c r="I28" i="3"/>
  <c r="H619" i="1"/>
  <c r="G619" i="1"/>
  <c r="H1408" i="1"/>
  <c r="G1408" i="1"/>
  <c r="D522" i="1"/>
  <c r="E636" i="4"/>
  <c r="D630" i="1" s="1"/>
  <c r="H391" i="1"/>
  <c r="G391" i="1"/>
  <c r="E315" i="9"/>
  <c r="I10" i="3" s="1"/>
  <c r="B316" i="9"/>
  <c r="G1436" i="1"/>
  <c r="H1453" i="1"/>
  <c r="G1453" i="1"/>
  <c r="H1235" i="1"/>
  <c r="G1235" i="1"/>
  <c r="H135" i="1"/>
  <c r="G135" i="1"/>
  <c r="H1112" i="1"/>
  <c r="G1112" i="1"/>
  <c r="D147" i="1"/>
  <c r="F151" i="4"/>
  <c r="E289" i="4"/>
  <c r="E291" i="4" s="1"/>
  <c r="D287" i="1" s="1"/>
  <c r="D2" i="1"/>
  <c r="H2" i="1" s="1"/>
  <c r="E412" i="4"/>
  <c r="I16" i="3"/>
  <c r="I23" i="3"/>
  <c r="D1214" i="1"/>
  <c r="F7" i="5"/>
  <c r="I20" i="3"/>
  <c r="C286" i="1"/>
  <c r="F141" i="6"/>
  <c r="H28" i="3"/>
  <c r="C1435" i="1"/>
  <c r="D639" i="4"/>
  <c r="C407" i="1"/>
  <c r="F635" i="4"/>
  <c r="C629" i="1"/>
  <c r="G985" i="1"/>
  <c r="H985" i="1"/>
  <c r="G522" i="1"/>
  <c r="H522" i="1"/>
  <c r="G1215" i="1"/>
  <c r="H1215" i="1"/>
  <c r="G1423" i="1"/>
  <c r="H1423" i="1"/>
  <c r="G2" i="1"/>
  <c r="G147" i="1"/>
  <c r="H147" i="1"/>
  <c r="F408" i="4"/>
  <c r="C403" i="1"/>
  <c r="G1518" i="1"/>
  <c r="H1518" i="1"/>
  <c r="G1154" i="1"/>
  <c r="H1154" i="1"/>
  <c r="G1065" i="1"/>
  <c r="H1065" i="1"/>
  <c r="G414" i="1"/>
  <c r="H414" i="1"/>
  <c r="G1183" i="1"/>
  <c r="H1183" i="1"/>
  <c r="I21" i="3"/>
  <c r="D1046" i="1"/>
  <c r="G1046" i="1" s="1"/>
  <c r="E6" i="5"/>
  <c r="F6" i="5" s="1"/>
  <c r="C984" i="1"/>
  <c r="F237" i="5"/>
  <c r="H23" i="3"/>
  <c r="C1214" i="1"/>
  <c r="F636" i="4"/>
  <c r="C630" i="1"/>
  <c r="G990" i="1"/>
  <c r="H990" i="1"/>
  <c r="G293" i="1"/>
  <c r="H293" i="1"/>
  <c r="G345" i="1"/>
  <c r="H345" i="1"/>
  <c r="F176" i="5"/>
  <c r="D175" i="5"/>
  <c r="G278" i="9" s="1"/>
  <c r="H22" i="3"/>
  <c r="C1153" i="1"/>
  <c r="H1517" i="1"/>
  <c r="G1517" i="1"/>
  <c r="H11" i="3"/>
  <c r="G318" i="9"/>
  <c r="E318" i="9" s="1"/>
  <c r="F407" i="4"/>
  <c r="C402" i="1"/>
  <c r="D291" i="4"/>
  <c r="D413" i="4"/>
  <c r="C285" i="1"/>
  <c r="G1329" i="1"/>
  <c r="H1329" i="1"/>
  <c r="H9" i="3" l="1"/>
  <c r="K3" i="9" s="1"/>
  <c r="G285" i="9"/>
  <c r="E285" i="9" s="1"/>
  <c r="B285" i="9" s="1"/>
  <c r="F289" i="4"/>
  <c r="D285" i="1"/>
  <c r="H285" i="1" s="1"/>
  <c r="E290" i="4"/>
  <c r="D286" i="1" s="1"/>
  <c r="G286" i="1" s="1"/>
  <c r="E413" i="4"/>
  <c r="D408" i="1" s="1"/>
  <c r="E639" i="4"/>
  <c r="D633" i="1" s="1"/>
  <c r="D407" i="1"/>
  <c r="F412" i="4"/>
  <c r="H1046" i="1"/>
  <c r="D640" i="4"/>
  <c r="D641" i="4" s="1"/>
  <c r="D415" i="4"/>
  <c r="F413" i="4"/>
  <c r="C408" i="1"/>
  <c r="H278" i="9"/>
  <c r="E278" i="9" s="1"/>
  <c r="D984" i="1"/>
  <c r="G984" i="1" s="1"/>
  <c r="G629" i="1"/>
  <c r="H629" i="1"/>
  <c r="D414" i="4"/>
  <c r="E317" i="9"/>
  <c r="B318" i="9"/>
  <c r="G1214" i="1"/>
  <c r="H1214" i="1"/>
  <c r="G403" i="1"/>
  <c r="H403" i="1"/>
  <c r="F639" i="4"/>
  <c r="C633" i="1"/>
  <c r="G285" i="1"/>
  <c r="G402" i="1"/>
  <c r="H402" i="1"/>
  <c r="G1153" i="1"/>
  <c r="H1153" i="1"/>
  <c r="F291" i="4"/>
  <c r="C287" i="1"/>
  <c r="N3" i="9"/>
  <c r="I11" i="3"/>
  <c r="G407" i="1"/>
  <c r="H407" i="1"/>
  <c r="G1435" i="1"/>
  <c r="H1435" i="1"/>
  <c r="H286" i="1"/>
  <c r="F175" i="5"/>
  <c r="C1152" i="1"/>
  <c r="G630" i="1"/>
  <c r="H630" i="1"/>
  <c r="F290" i="4"/>
  <c r="I9" i="3" l="1"/>
  <c r="E640" i="4"/>
  <c r="E641" i="4" s="1"/>
  <c r="F641" i="4" s="1"/>
  <c r="E414" i="4"/>
  <c r="D409" i="1" s="1"/>
  <c r="E415" i="4"/>
  <c r="D410" i="1" s="1"/>
  <c r="H984" i="1"/>
  <c r="E277" i="9"/>
  <c r="B278" i="9"/>
  <c r="G1152" i="1"/>
  <c r="H1152" i="1"/>
  <c r="G287" i="1"/>
  <c r="H287" i="1"/>
  <c r="G633" i="1"/>
  <c r="H633" i="1"/>
  <c r="H8" i="3"/>
  <c r="D642" i="4"/>
  <c r="F640" i="4"/>
  <c r="C634" i="1"/>
  <c r="C409" i="1"/>
  <c r="G408" i="1"/>
  <c r="H408" i="1"/>
  <c r="E642" i="4"/>
  <c r="D634" i="1"/>
  <c r="D645" i="4"/>
  <c r="C635" i="1"/>
  <c r="F415" i="4"/>
  <c r="C410" i="1"/>
  <c r="F414" i="4" l="1"/>
  <c r="H18" i="3"/>
  <c r="C639" i="1"/>
  <c r="G410" i="1"/>
  <c r="H410" i="1"/>
  <c r="G634" i="1"/>
  <c r="H634" i="1"/>
  <c r="E646" i="4"/>
  <c r="D636" i="1"/>
  <c r="E645" i="4"/>
  <c r="D635" i="1"/>
  <c r="G635" i="1" s="1"/>
  <c r="G276" i="9"/>
  <c r="E276" i="9" s="1"/>
  <c r="B276" i="9" s="1"/>
  <c r="G409" i="1"/>
  <c r="H409" i="1"/>
  <c r="F642" i="4"/>
  <c r="D646" i="4"/>
  <c r="C636" i="1"/>
  <c r="M3" i="9"/>
  <c r="I8" i="3"/>
  <c r="H635" i="1" l="1"/>
  <c r="I19" i="3"/>
  <c r="D640" i="1"/>
  <c r="G636" i="1"/>
  <c r="H636" i="1"/>
  <c r="F646" i="4"/>
  <c r="H19" i="3"/>
  <c r="C640" i="1"/>
  <c r="I18" i="3"/>
  <c r="D639" i="1"/>
  <c r="H7" i="3" s="1"/>
  <c r="F645" i="4"/>
  <c r="G639" i="1" l="1"/>
  <c r="J3" i="9"/>
  <c r="G640" i="1"/>
  <c r="H640" i="1"/>
  <c r="H639" i="1"/>
  <c r="G274" i="9" l="1"/>
  <c r="M272" i="9"/>
  <c r="L272" i="9"/>
  <c r="H274" i="9"/>
  <c r="H18" i="9"/>
  <c r="G18" i="9"/>
  <c r="I6" i="9"/>
  <c r="K12" i="9"/>
  <c r="G17" i="9"/>
  <c r="K5" i="9"/>
  <c r="J10" i="9"/>
  <c r="M16" i="9"/>
  <c r="K10" i="9"/>
  <c r="G16" i="9"/>
  <c r="J8" i="9"/>
  <c r="I13" i="9"/>
  <c r="J17" i="9"/>
  <c r="K8" i="9"/>
  <c r="J13" i="9"/>
  <c r="J6" i="9"/>
  <c r="I11" i="9"/>
  <c r="H17" i="9"/>
  <c r="K6" i="9"/>
  <c r="J11" i="9"/>
  <c r="I17" i="9"/>
  <c r="I9" i="9"/>
  <c r="G15" i="9"/>
  <c r="J9" i="9"/>
  <c r="H15" i="9"/>
  <c r="I7" i="9"/>
  <c r="K13" i="9"/>
  <c r="J7" i="9"/>
  <c r="I12" i="9"/>
  <c r="I5" i="9"/>
  <c r="K11" i="9"/>
  <c r="H16" i="9"/>
  <c r="J5" i="9"/>
  <c r="L16" i="9"/>
  <c r="K9" i="9"/>
  <c r="L15" i="9"/>
  <c r="I8" i="9"/>
  <c r="M15" i="9"/>
  <c r="K7" i="9"/>
  <c r="J12" i="9"/>
  <c r="E18" i="9" l="1"/>
  <c r="B18" i="9" s="1"/>
  <c r="F272" i="9"/>
  <c r="F20" i="9" s="1"/>
  <c r="E15" i="9"/>
  <c r="E10" i="9"/>
  <c r="B10" i="9" s="1"/>
  <c r="F16" i="9"/>
  <c r="E5" i="9"/>
  <c r="B5" i="9" s="1"/>
  <c r="F15" i="9"/>
  <c r="E13" i="9"/>
  <c r="B13" i="9" s="1"/>
  <c r="E6" i="9"/>
  <c r="B6" i="9" s="1"/>
  <c r="B272" i="9"/>
  <c r="E9" i="9"/>
  <c r="B9" i="9" s="1"/>
  <c r="E16" i="9"/>
  <c r="E7" i="9"/>
  <c r="B7" i="9" s="1"/>
  <c r="E8" i="9"/>
  <c r="B8" i="9" s="1"/>
  <c r="E12" i="9"/>
  <c r="B12" i="9" s="1"/>
  <c r="E11" i="9"/>
  <c r="B11" i="9" s="1"/>
  <c r="E17" i="9"/>
  <c r="B17" i="9" s="1"/>
  <c r="E274" i="9"/>
  <c r="B16" i="9" l="1"/>
  <c r="F14" i="9"/>
  <c r="F3" i="9" s="1"/>
  <c r="B15" i="9"/>
  <c r="B274" i="9"/>
  <c r="E20" i="9"/>
  <c r="I7" i="3" s="1"/>
  <c r="E4"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<sst xmlns="http://schemas.openxmlformats.org/spreadsheetml/2006/main" count="4374" uniqueCount="3426">
  <si>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</si>
  <si>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</si>
  <si>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</si>
  <si>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</si>
  <si>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</si>
  <si>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</si>
  <si>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</si>
  <si>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</si>
  <si>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</si>
  <si>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</si>
  <si>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</si>
  <si>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</si>
  <si>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</si>
  <si>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</si>
  <si>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</si>
  <si>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</si>
  <si>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</si>
  <si>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</si>
  <si>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</si>
  <si>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</si>
  <si>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</si>
  <si>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</si>
  <si>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</si>
  <si>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</si>
  <si>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</si>
  <si>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</si>
  <si>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</si>
  <si>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</si>
  <si>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</si>
  <si>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</si>
  <si>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</si>
  <si>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</si>
  <si>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</si>
  <si>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</si>
  <si>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</si>
  <si>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</si>
  <si>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</si>
  <si>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</si>
  <si>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</si>
  <si>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</si>
  <si>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</si>
  <si>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</si>
  <si>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</si>
  <si>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</si>
  <si>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</si>
  <si>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</si>
  <si>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</si>
  <si>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</si>
  <si>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11880 - O.Š. MARKOVAC, VRBOVA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</si>
  <si>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</si>
  <si>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</si>
  <si>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</si>
  <si>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</si>
  <si>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</si>
  <si>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</si>
  <si>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</si>
  <si>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</si>
  <si>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</si>
  <si>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</si>
  <si>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</si>
  <si>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</si>
  <si>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</si>
  <si>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</si>
  <si>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</si>
  <si>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</si>
  <si>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</si>
  <si>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</si>
  <si>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</si>
  <si>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</si>
  <si>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</si>
  <si>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</si>
  <si>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</si>
  <si>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</si>
  <si>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</si>
  <si>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</si>
  <si>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</si>
  <si>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</si>
  <si>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</si>
  <si>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</si>
  <si>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</si>
  <si>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</si>
  <si>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</si>
  <si>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</si>
  <si>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</si>
  <si>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</si>
  <si>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</si>
  <si>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</si>
  <si>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</si>
  <si>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</si>
  <si>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</si>
  <si>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</si>
  <si>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</si>
  <si>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</si>
  <si>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</si>
  <si>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</si>
  <si>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</si>
  <si>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</si>
  <si>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</si>
  <si>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</si>
  <si>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</si>
  <si>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</si>
  <si>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</si>
  <si>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</si>
  <si>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</si>
  <si>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</si>
  <si>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</si>
  <si>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</si>
  <si>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</si>
  <si>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</si>
  <si>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</si>
  <si>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</si>
  <si>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</si>
  <si>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</si>
  <si>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</si>
  <si>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</si>
  <si>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</si>
  <si>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</si>
  <si>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</si>
  <si>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</si>
  <si>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</si>
  <si>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</si>
  <si>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</si>
  <si>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</si>
  <si>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</si>
  <si>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</si>
  <si>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</si>
  <si>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</si>
  <si>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</si>
  <si>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</si>
  <si>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</si>
  <si>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</si>
  <si>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</si>
  <si>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</si>
  <si>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</si>
  <si>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</si>
  <si>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</si>
  <si>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</si>
  <si>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</si>
  <si>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</si>
  <si>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</si>
  <si>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</si>
  <si>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</si>
  <si>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</si>
  <si>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</si>
  <si>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</si>
  <si>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</si>
  <si>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</si>
  <si>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</si>
  <si>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</si>
  <si>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</si>
  <si>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</si>
  <si>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</si>
  <si>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</si>
  <si>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</si>
  <si>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</si>
  <si>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</si>
  <si>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</si>
  <si>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</si>
  <si>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</si>
  <si>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</si>
  <si>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</si>
  <si>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</si>
  <si>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</si>
  <si>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</si>
  <si>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</si>
  <si>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</si>
  <si>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</si>
  <si>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</si>
  <si>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</si>
  <si>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</si>
  <si>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</si>
  <si>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</si>
  <si>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</si>
  <si>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</si>
  <si>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</si>
  <si>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</si>
  <si>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</si>
  <si>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</si>
  <si>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</si>
  <si>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</si>
  <si>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</si>
  <si>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</si>
  <si>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</si>
  <si>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</si>
  <si>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</si>
  <si>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</si>
  <si>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</si>
  <si>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</si>
  <si>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</si>
  <si>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</si>
  <si>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</si>
  <si>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</si>
  <si>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</si>
  <si>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</si>
  <si>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</si>
  <si>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</si>
  <si>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</si>
  <si>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</si>
  <si>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</si>
  <si>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</si>
  <si>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</si>
  <si>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</si>
  <si>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</si>
  <si>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</si>
  <si>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</si>
  <si>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</si>
  <si>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</si>
  <si>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</si>
  <si>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</si>
  <si>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</si>
  <si>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</si>
  <si>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</si>
  <si>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</si>
  <si>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</si>
  <si>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</si>
  <si>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</si>
  <si>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</si>
  <si>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</si>
  <si>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</si>
  <si>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</si>
  <si>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</si>
  <si>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</si>
  <si>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</si>
  <si>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</si>
  <si>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</si>
  <si>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</si>
  <si>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</si>
  <si>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</si>
  <si>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</si>
  <si>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</si>
  <si>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</si>
  <si>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</si>
  <si>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</si>
  <si>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</si>
  <si>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</si>
  <si>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</si>
  <si>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</si>
  <si>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</si>
  <si>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</si>
  <si>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</si>
  <si>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</si>
  <si>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</si>
  <si>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</si>
  <si>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</si>
  <si>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</si>
  <si>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</si>
  <si>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</si>
  <si>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</si>
  <si>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</si>
  <si>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</si>
  <si>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</si>
  <si>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</si>
  <si>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</si>
  <si>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</si>
  <si>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</si>
  <si>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</si>
  <si>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</si>
  <si>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</si>
  <si>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</si>
  <si>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</si>
  <si>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</si>
  <si>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</si>
  <si>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</si>
  <si>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</si>
  <si>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</si>
  <si>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</si>
  <si>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</si>
  <si>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</si>
  <si>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</si>
  <si>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</si>
  <si>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</si>
  <si>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</si>
  <si>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</si>
  <si>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</si>
  <si>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</si>
  <si>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</si>
  <si>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</si>
  <si>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</si>
  <si>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</si>
  <si>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</si>
  <si>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</si>
  <si>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</si>
  <si>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</si>
  <si>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</si>
  <si>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</si>
  <si>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</si>
  <si>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</si>
  <si>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</si>
  <si>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</si>
  <si>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</si>
  <si>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</si>
  <si>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</si>
  <si>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</si>
  <si>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</si>
  <si>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</si>
  <si>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</si>
  <si>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</si>
  <si>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</si>
  <si>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</si>
  <si>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</si>
  <si>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</si>
  <si>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</si>
  <si>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</si>
  <si>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</si>
  <si>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</si>
  <si>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</si>
  <si>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</si>
  <si>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</si>
  <si>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</si>
  <si>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</si>
  <si>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</si>
  <si>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</si>
  <si>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</si>
  <si>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</si>
  <si>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</si>
  <si>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</si>
  <si>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</si>
  <si>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</si>
  <si>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</si>
  <si>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</si>
  <si>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</si>
  <si>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</si>
  <si>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</si>
  <si>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</si>
  <si>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</si>
  <si>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</si>
  <si>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</si>
  <si>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</si>
  <si>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</si>
  <si>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</si>
  <si>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</si>
  <si>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</si>
  <si>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</si>
  <si>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</si>
  <si>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</si>
  <si>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</si>
  <si>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</si>
  <si>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</si>
  <si>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</si>
  <si>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</si>
  <si>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</si>
  <si>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</si>
  <si>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</si>
  <si>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</si>
  <si>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</si>
  <si>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</si>
  <si>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</si>
  <si>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</si>
  <si>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</si>
  <si>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</si>
  <si>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</si>
  <si>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</si>
  <si>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</si>
  <si>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</si>
  <si>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</si>
  <si>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</si>
  <si>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</si>
  <si>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</si>
  <si>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</si>
  <si>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</si>
  <si>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</si>
  <si>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</si>
  <si>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</si>
  <si>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</si>
  <si>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</si>
  <si>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</si>
  <si>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</si>
  <si>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</si>
  <si>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</si>
  <si>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</si>
  <si>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</si>
  <si>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</si>
  <si>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</si>
  <si>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</si>
  <si>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</si>
  <si>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</si>
  <si>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</si>
  <si>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</si>
  <si>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</si>
  <si>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</si>
  <si>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</si>
  <si>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</si>
  <si>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</si>
  <si>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</si>
  <si>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</si>
  <si>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</si>
  <si>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</si>
  <si>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</si>
  <si>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</si>
  <si>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</si>
  <si>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</si>
  <si>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</si>
  <si>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</si>
  <si>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</si>
  <si>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</si>
  <si>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</si>
  <si>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</si>
  <si>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</si>
  <si>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</si>
  <si>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</si>
  <si>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</si>
  <si>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</si>
  <si>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</si>
  <si>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</si>
  <si>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</si>
  <si>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</si>
  <si>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</si>
  <si>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</si>
  <si>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</si>
  <si>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</si>
  <si>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</si>
  <si>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</si>
  <si>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</si>
  <si>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</si>
  <si>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</si>
  <si>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</si>
  <si>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</si>
  <si>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</si>
  <si>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</si>
  <si>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</si>
  <si>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</si>
  <si>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</si>
  <si>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</si>
  <si>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</si>
  <si>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</si>
  <si>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</si>
  <si>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</si>
  <si>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</si>
  <si>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</si>
  <si>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</si>
  <si>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</si>
  <si>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</si>
  <si>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</si>
  <si>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</si>
  <si>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</si>
  <si>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</si>
  <si>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</si>
  <si>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</si>
  <si>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</si>
  <si>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</si>
  <si>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</si>
  <si>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</si>
  <si>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</si>
  <si>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</si>
  <si>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</si>
  <si>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</si>
  <si>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</si>
  <si>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</si>
  <si>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</si>
  <si>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</si>
  <si>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</si>
  <si>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</si>
  <si>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</si>
  <si>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</si>
  <si>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</si>
  <si>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</si>
  <si>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</si>
  <si>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</si>
  <si>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</si>
  <si>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</si>
  <si>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</si>
  <si>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</si>
  <si>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</si>
  <si>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</si>
  <si>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</si>
  <si>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</si>
  <si>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</si>
  <si>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</si>
  <si>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</si>
  <si>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</si>
  <si>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</si>
  <si>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</si>
  <si>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</si>
  <si>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</si>
  <si>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</si>
  <si>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</si>
  <si>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</si>
  <si>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</si>
  <si>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</si>
  <si>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</si>
  <si>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</si>
  <si>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</si>
  <si>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</si>
  <si>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</si>
  <si>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</si>
  <si>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</si>
  <si>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</si>
  <si>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</si>
  <si>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</si>
  <si>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</si>
  <si>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</si>
  <si>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</si>
  <si>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</si>
  <si>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</si>
  <si>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</si>
  <si>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</si>
  <si>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</si>
  <si>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</si>
  <si>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</si>
  <si>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</si>
  <si>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</si>
  <si>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</si>
  <si>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</si>
  <si>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</si>
  <si>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</si>
  <si>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</si>
  <si>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</si>
  <si>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</si>
  <si>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</si>
  <si>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</si>
  <si>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</si>
  <si>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</si>
  <si>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</si>
  <si>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</si>
  <si>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</si>
  <si>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</si>
  <si>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</si>
  <si>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</si>
  <si>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</si>
  <si>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</si>
  <si>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</si>
  <si>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</si>
  <si>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</si>
  <si>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</si>
  <si>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</si>
  <si>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</si>
  <si>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</si>
  <si>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</si>
  <si>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</si>
  <si>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</si>
  <si>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</si>
  <si>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</si>
  <si>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</si>
  <si>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</si>
  <si>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</si>
  <si>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</si>
  <si>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</si>
  <si>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</si>
  <si>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</si>
  <si>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</si>
  <si>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</si>
  <si>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</si>
  <si>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</si>
  <si>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</si>
  <si>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</si>
  <si>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</si>
  <si>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</si>
  <si>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</si>
  <si>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</si>
  <si>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</si>
  <si>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</si>
  <si>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</si>
  <si>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</si>
  <si>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</si>
  <si>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</si>
  <si>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</si>
  <si>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</si>
  <si>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</si>
  <si>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</si>
  <si>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</si>
  <si>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</si>
  <si>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</si>
  <si>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</si>
  <si>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</si>
  <si>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</si>
  <si>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</si>
  <si>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</si>
  <si>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</si>
  <si>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</si>
  <si>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</si>
  <si>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</si>
  <si>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</si>
  <si>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</si>
  <si>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</si>
  <si>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</si>
  <si>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</si>
  <si>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</si>
  <si>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</si>
  <si>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</si>
  <si>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</si>
  <si>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</si>
  <si>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</si>
  <si>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</si>
  <si>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</si>
  <si>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</si>
  <si>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</si>
  <si>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</si>
  <si>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</si>
  <si>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</si>
  <si>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</si>
  <si>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</si>
  <si>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</si>
  <si>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</si>
  <si>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</si>
  <si>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</si>
  <si>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</si>
  <si>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</si>
  <si>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</si>
  <si>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</si>
  <si>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</si>
  <si>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</si>
  <si>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</si>
  <si>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</si>
  <si>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</si>
  <si>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</si>
  <si>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</si>
  <si>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</si>
  <si>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</si>
  <si>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</si>
  <si>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</si>
  <si>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</si>
  <si>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</si>
  <si>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</si>
  <si>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</si>
  <si>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</si>
  <si>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</si>
  <si>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</si>
  <si>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</si>
  <si>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</si>
  <si>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</si>
  <si>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</si>
  <si>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</si>
  <si>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</si>
  <si>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</si>
  <si>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</si>
  <si>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</si>
  <si>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</si>
  <si>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</si>
  <si>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</si>
  <si>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</si>
  <si>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</si>
  <si>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</si>
  <si>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</si>
  <si>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</si>
  <si>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</si>
  <si>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</si>
  <si>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</si>
  <si>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</si>
  <si>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</si>
  <si>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</si>
  <si>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</si>
  <si>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</si>
  <si>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</si>
  <si>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</si>
  <si>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</si>
  <si>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</si>
  <si>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</si>
  <si>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</si>
  <si>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</si>
  <si>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</si>
  <si>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</si>
  <si>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</si>
  <si>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</si>
  <si>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</si>
  <si>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</si>
  <si>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</si>
  <si>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</si>
  <si>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</si>
  <si>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</si>
  <si>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</si>
  <si>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</si>
  <si>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</si>
  <si>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</si>
  <si>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</si>
  <si>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</si>
  <si>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</si>
  <si>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</si>
  <si>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</si>
  <si>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</si>
  <si>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</si>
  <si>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</si>
  <si>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</si>
  <si>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</si>
  <si>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</si>
  <si>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</si>
  <si>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</si>
  <si>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</si>
  <si>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</si>
  <si>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</si>
  <si>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</si>
  <si>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</si>
  <si>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</si>
  <si>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</si>
  <si>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</si>
  <si>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</si>
  <si>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</si>
  <si>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</si>
  <si>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</si>
  <si>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</si>
  <si>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</si>
  <si>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</si>
  <si>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</si>
  <si>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</si>
  <si>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</si>
  <si>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</si>
  <si>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</si>
  <si>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</si>
  <si>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</si>
  <si>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</si>
  <si>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</si>
  <si>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</si>
  <si>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</si>
  <si>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</si>
  <si>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</si>
  <si>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</si>
  <si>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</si>
  <si>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</si>
  <si>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</si>
  <si>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</si>
  <si>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</si>
  <si>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</si>
  <si>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</si>
  <si>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</si>
  <si>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</si>
  <si>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</si>
  <si>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</si>
  <si>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</si>
  <si>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</si>
  <si>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</si>
  <si>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</si>
  <si>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</si>
  <si>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</si>
  <si>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</si>
  <si>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</si>
  <si>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</si>
  <si>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</si>
  <si>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</si>
  <si>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</si>
  <si>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</si>
  <si>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</si>
  <si>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</si>
  <si>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</si>
  <si>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</si>
  <si>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</si>
  <si>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</si>
  <si>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</si>
  <si>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</si>
  <si>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</si>
  <si>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</si>
  <si>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</si>
  <si>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</si>
  <si>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</si>
  <si>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</si>
  <si>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</si>
  <si>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</si>
  <si>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</si>
  <si>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</si>
  <si>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</si>
  <si>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</si>
  <si>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</si>
  <si>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</si>
  <si>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</si>
  <si>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</si>
  <si>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</si>
  <si>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</si>
  <si>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</si>
  <si>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</si>
  <si>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</si>
  <si>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</si>
  <si>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</si>
  <si>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</si>
  <si>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</si>
  <si>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</si>
  <si>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</si>
  <si>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</si>
  <si>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</si>
  <si>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</si>
  <si>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</si>
  <si>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</si>
  <si>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</si>
  <si>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</si>
  <si>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</si>
  <si>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</si>
  <si>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</si>
  <si>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</si>
  <si>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</si>
  <si>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</si>
  <si>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</si>
  <si>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</si>
  <si>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</si>
  <si>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</si>
  <si>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</si>
  <si>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</si>
  <si>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</si>
  <si>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</si>
  <si>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</si>
  <si>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</si>
  <si>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</si>
  <si>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</si>
  <si>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</si>
  <si>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</si>
  <si>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</si>
  <si>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</si>
  <si>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</si>
  <si>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</si>
  <si>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</si>
  <si>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</si>
  <si>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</si>
  <si>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</si>
  <si>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</si>
  <si>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</si>
  <si>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</si>
  <si>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</si>
  <si>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</si>
  <si>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</si>
  <si>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</si>
  <si>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</si>
  <si>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</si>
  <si>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</si>
  <si>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</si>
  <si>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</si>
  <si>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</si>
  <si>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</si>
  <si>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</si>
  <si>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</si>
  <si>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</si>
  <si>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</si>
  <si>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</si>
  <si>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</si>
  <si>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</si>
  <si>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</si>
  <si>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</si>
  <si>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</si>
  <si>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</si>
  <si>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</si>
  <si>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</si>
  <si>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</si>
  <si>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</si>
  <si>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</si>
  <si>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</si>
  <si>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</si>
  <si>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</si>
  <si>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</si>
  <si>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</si>
  <si>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</si>
  <si>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</si>
  <si>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</si>
  <si>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</si>
  <si>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</si>
  <si>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</si>
  <si>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</si>
  <si>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</si>
  <si>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</si>
  <si>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</si>
  <si>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</si>
  <si>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</si>
  <si>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</si>
  <si>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</si>
  <si>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</si>
  <si>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</si>
  <si>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</si>
  <si>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</si>
  <si>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</si>
  <si>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</si>
  <si>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</si>
  <si>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</si>
  <si>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</si>
  <si>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</si>
  <si>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</si>
  <si>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</si>
  <si>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</si>
  <si>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</si>
  <si>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</si>
  <si>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</si>
  <si>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</si>
  <si>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</si>
  <si>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</si>
  <si>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</si>
  <si>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</si>
  <si>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</si>
  <si>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</si>
  <si>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</si>
  <si>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</si>
  <si>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</si>
  <si>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</si>
  <si>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</si>
  <si>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</si>
  <si>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</si>
  <si>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</si>
  <si>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</si>
  <si>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</si>
  <si>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</si>
  <si>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</si>
  <si>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</si>
  <si>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</si>
  <si>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</si>
  <si>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</si>
  <si>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</si>
  <si>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</si>
  <si>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</si>
  <si>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</si>
  <si>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</si>
  <si>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</si>
  <si>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</si>
  <si>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</si>
  <si>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</si>
  <si>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</si>
  <si>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</si>
  <si>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</si>
  <si>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</si>
  <si>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</si>
  <si>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</si>
  <si>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</si>
  <si>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</si>
  <si>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</si>
  <si>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</si>
  <si>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</si>
  <si>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</si>
  <si>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</si>
  <si>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</si>
  <si>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</si>
  <si>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</si>
  <si>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</si>
  <si>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</si>
  <si>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</si>
  <si>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</si>
  <si>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</si>
  <si>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</si>
  <si>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</si>
  <si>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</si>
  <si>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</si>
  <si>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</si>
  <si>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</si>
  <si>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</si>
  <si>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</si>
  <si>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</si>
  <si>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</si>
  <si>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</si>
  <si>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</si>
  <si>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</si>
  <si>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</si>
  <si>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</si>
  <si>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</si>
  <si>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</si>
  <si>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</si>
  <si>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</si>
  <si>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</si>
  <si>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</si>
  <si>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</si>
  <si>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</si>
  <si>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</si>
  <si>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</si>
  <si>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</si>
  <si>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</si>
  <si>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</si>
  <si>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</si>
  <si>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</si>
  <si>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</si>
  <si>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</si>
  <si>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</si>
  <si>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</si>
  <si>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</si>
  <si>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</si>
  <si>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</si>
  <si>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</si>
  <si>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</si>
  <si>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</si>
  <si>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</si>
  <si>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</si>
  <si>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</si>
  <si>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</si>
  <si>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</si>
  <si>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</si>
  <si>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</si>
  <si>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</si>
  <si>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</si>
  <si>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</si>
  <si>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</si>
  <si>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</si>
  <si>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</si>
  <si>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</si>
  <si>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</si>
  <si>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</si>
  <si>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</si>
  <si>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</si>
  <si>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</si>
  <si>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</si>
  <si>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</si>
  <si>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</si>
  <si>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</si>
  <si>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</si>
  <si>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</si>
  <si>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</si>
  <si>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</si>
  <si>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</si>
  <si>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</si>
  <si>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</si>
  <si>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</si>
  <si>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</si>
  <si>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</si>
  <si>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</si>
  <si>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</si>
  <si>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</si>
  <si>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</si>
  <si>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</si>
  <si>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</si>
  <si>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</si>
  <si>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</si>
  <si>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</si>
  <si>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</si>
  <si>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</si>
  <si>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</si>
  <si>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</si>
  <si>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</si>
  <si>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</si>
  <si>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</si>
  <si>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</si>
  <si>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</si>
  <si>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</si>
  <si>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</si>
  <si>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</si>
  <si>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</si>
  <si>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</si>
  <si>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</si>
  <si>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</si>
  <si>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</si>
  <si>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</si>
  <si>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</si>
  <si>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</si>
  <si>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</si>
  <si>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</si>
  <si>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</si>
  <si>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</si>
  <si>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</si>
  <si>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</si>
  <si>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</si>
  <si>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</si>
  <si>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</si>
  <si>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</si>
  <si>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</si>
  <si>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</si>
  <si>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</si>
  <si>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</si>
  <si>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</si>
  <si>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</si>
  <si>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</si>
  <si>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</si>
  <si>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</si>
  <si>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</si>
  <si>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</si>
  <si>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</si>
  <si>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</si>
  <si>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</si>
  <si>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</si>
  <si>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</si>
  <si>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</si>
  <si>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</si>
  <si>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</si>
  <si>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</si>
  <si>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</si>
  <si>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</si>
  <si>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</si>
  <si>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</si>
  <si>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</si>
  <si>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</si>
  <si>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</si>
  <si>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</si>
  <si>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</si>
  <si>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</si>
  <si>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</si>
  <si>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</si>
  <si>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</si>
  <si>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</si>
  <si>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</si>
  <si>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</si>
  <si>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</si>
  <si>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</si>
  <si>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</si>
  <si>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</si>
  <si>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</si>
  <si>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</si>
  <si>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</si>
  <si>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</si>
  <si>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</si>
  <si>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</si>
  <si>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</si>
  <si>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</si>
  <si>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</si>
  <si>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</si>
  <si>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</si>
  <si>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</si>
  <si>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</si>
  <si>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</si>
  <si>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</si>
  <si>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</si>
  <si>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</si>
  <si>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</si>
  <si>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</si>
  <si>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</si>
  <si>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</si>
  <si>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</si>
  <si>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</si>
  <si>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</si>
  <si>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</si>
  <si>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</si>
  <si>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</si>
  <si>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</si>
  <si>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</si>
  <si>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</si>
  <si>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</si>
  <si>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</si>
  <si>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</si>
  <si>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</si>
  <si>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</si>
  <si>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</si>
  <si>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</si>
  <si>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</si>
  <si>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</si>
  <si>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</si>
  <si>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</si>
  <si>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</si>
  <si>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</si>
  <si>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</si>
  <si>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</si>
  <si>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</si>
  <si>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</si>
  <si>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</si>
  <si>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</si>
  <si>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</si>
  <si>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</si>
  <si>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</si>
  <si>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</si>
  <si>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</si>
  <si>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</si>
  <si>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</si>
  <si>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</si>
  <si>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</si>
  <si>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</si>
  <si>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</si>
  <si>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</si>
  <si>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</si>
  <si>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</si>
  <si>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</si>
  <si>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</si>
  <si>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</si>
  <si>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</si>
  <si>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</si>
  <si>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</si>
  <si>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</si>
  <si>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</si>
  <si>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</si>
  <si>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</si>
  <si>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</si>
  <si>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</si>
  <si>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</si>
  <si>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</si>
  <si>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</si>
  <si>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</si>
  <si>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</si>
  <si>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</si>
  <si>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</si>
  <si>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</si>
  <si>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</si>
  <si>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</si>
  <si>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</si>
  <si>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</si>
  <si>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</si>
  <si>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</si>
  <si>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</si>
  <si>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</si>
  <si>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</si>
  <si>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</si>
  <si>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</si>
  <si>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</si>
  <si>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</si>
  <si>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</si>
  <si>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</si>
  <si>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</si>
  <si>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</si>
  <si>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</si>
  <si>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</si>
  <si>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</si>
  <si>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</si>
  <si>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</si>
  <si>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</si>
  <si>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</si>
  <si>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</si>
  <si>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</si>
  <si>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</si>
  <si>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</si>
  <si>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</si>
  <si>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</si>
  <si>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</si>
  <si>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</si>
  <si>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</si>
  <si>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</si>
  <si>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</si>
  <si>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</si>
  <si>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</si>
  <si>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</si>
  <si>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</si>
  <si>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</si>
  <si>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</si>
  <si>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</si>
  <si>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</si>
  <si>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</si>
  <si>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</si>
  <si>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</si>
  <si>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</si>
  <si>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</si>
  <si>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</si>
  <si>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</si>
  <si>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</si>
  <si>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</si>
  <si>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</si>
  <si>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</si>
  <si>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</si>
  <si>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</si>
  <si>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</si>
  <si>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</si>
  <si>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</si>
  <si>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</si>
  <si>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</si>
  <si>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</si>
  <si>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</si>
  <si>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</si>
  <si>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</si>
  <si>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</si>
  <si>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</si>
  <si>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</si>
  <si>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</si>
  <si>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</si>
  <si>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</si>
  <si>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</si>
  <si>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</si>
  <si>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</si>
  <si>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</si>
  <si>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</si>
  <si>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</si>
  <si>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</si>
  <si>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</si>
  <si>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</si>
  <si>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</si>
  <si>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</si>
  <si>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</si>
  <si>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</si>
  <si>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</si>
  <si>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</si>
  <si>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</si>
  <si>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</si>
  <si>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</si>
  <si>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</si>
  <si>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</si>
  <si>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</si>
  <si>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</si>
  <si>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</si>
  <si>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</si>
  <si>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</si>
  <si>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</si>
  <si>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</si>
  <si>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</si>
  <si>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</si>
  <si>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</si>
  <si>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</si>
  <si>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</si>
  <si>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</si>
  <si>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</si>
  <si>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</si>
  <si>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</si>
  <si>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</si>
  <si>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</si>
  <si>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</si>
  <si>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</si>
  <si>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</si>
  <si>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</si>
  <si>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</si>
  <si>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</si>
  <si>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</si>
  <si>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</si>
  <si>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</si>
  <si>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</si>
  <si>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</si>
  <si>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</si>
  <si>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</si>
  <si>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</si>
  <si>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</si>
  <si>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</si>
  <si>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</si>
  <si>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</si>
  <si>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</si>
  <si>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</si>
  <si>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</si>
  <si>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</si>
  <si>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</si>
  <si>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</si>
  <si>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</si>
  <si>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</si>
  <si>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</si>
  <si>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</si>
  <si>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</si>
  <si>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</si>
  <si>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</si>
  <si>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</si>
  <si>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</si>
  <si>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</si>
  <si>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</si>
  <si>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</si>
  <si>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</si>
  <si>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</si>
  <si>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</si>
  <si>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</si>
  <si>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</si>
  <si>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</si>
  <si>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</si>
  <si>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</si>
  <si>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</si>
  <si>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</si>
  <si>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</si>
  <si>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</si>
  <si>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</si>
  <si>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</si>
  <si>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</si>
  <si>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</si>
  <si>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</si>
  <si>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</si>
  <si>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</si>
  <si>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</si>
  <si>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</si>
  <si>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</si>
  <si>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</si>
  <si>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</si>
  <si>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</si>
  <si>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</si>
  <si>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</si>
  <si>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</si>
  <si>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</si>
  <si>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</si>
  <si>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</si>
  <si>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</si>
  <si>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</si>
  <si>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</si>
  <si>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</si>
  <si>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</si>
  <si>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</si>
  <si>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</si>
  <si>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</si>
  <si>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</si>
  <si>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</si>
  <si>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</si>
  <si>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</si>
  <si>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</si>
  <si>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</si>
  <si>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</si>
  <si>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</si>
  <si>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</si>
  <si>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</si>
  <si>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</si>
  <si>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</si>
  <si>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</si>
  <si>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</si>
  <si>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</si>
  <si>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</si>
  <si>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</si>
  <si>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</si>
  <si>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</si>
  <si>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</si>
  <si>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</si>
  <si>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</si>
  <si>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</si>
  <si>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</si>
  <si>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</si>
  <si>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</si>
  <si>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</si>
  <si>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</si>
  <si>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</si>
  <si>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</si>
  <si>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</si>
  <si>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</si>
  <si>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</si>
  <si>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</si>
  <si>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</si>
  <si>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</si>
  <si>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</si>
  <si>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</si>
  <si>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</si>
  <si>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</si>
  <si>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</si>
  <si>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</si>
  <si>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</si>
  <si>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</si>
  <si>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</si>
  <si>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</si>
  <si>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</si>
  <si>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</si>
  <si>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</si>
  <si>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</si>
  <si>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</si>
  <si>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</si>
  <si>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</si>
  <si>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</si>
  <si>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</si>
  <si>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</si>
  <si>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</si>
  <si>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</si>
  <si>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</si>
  <si>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</si>
  <si>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</si>
  <si>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</si>
  <si>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</si>
  <si>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</si>
  <si>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</si>
  <si>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</si>
  <si>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</si>
  <si>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</si>
  <si>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</si>
  <si>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</si>
  <si>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</si>
  <si>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</si>
  <si>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</si>
  <si>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</si>
  <si>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</si>
  <si>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</si>
  <si>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</si>
  <si>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</si>
  <si>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</si>
  <si>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</si>
  <si>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</si>
  <si>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</si>
  <si>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</si>
  <si>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</si>
  <si>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</si>
  <si>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</si>
  <si>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</si>
  <si>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</si>
  <si>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</si>
  <si>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</si>
  <si>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</si>
  <si>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</si>
  <si>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</si>
  <si>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</si>
  <si>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</si>
  <si>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</si>
  <si>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</si>
  <si>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</si>
  <si>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</si>
  <si>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</si>
  <si>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</si>
  <si>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</si>
  <si>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</si>
  <si>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</si>
  <si>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</si>
  <si>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</si>
  <si>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</si>
  <si>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</si>
  <si>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</si>
  <si>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</si>
  <si>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</si>
  <si>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</si>
  <si>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</si>
  <si>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</si>
  <si>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</si>
  <si>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</si>
  <si>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</si>
  <si>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</si>
  <si>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</si>
  <si>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</si>
  <si>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</si>
  <si>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</si>
  <si>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</si>
  <si>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</si>
  <si>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</si>
  <si>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</si>
  <si>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</si>
  <si>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</si>
  <si>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</si>
  <si>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</si>
  <si>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</si>
  <si>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</si>
  <si>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</si>
  <si>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</si>
  <si>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</si>
  <si>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</si>
  <si>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</si>
  <si>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</si>
  <si>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</si>
  <si>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</si>
  <si>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</si>
  <si>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</si>
  <si>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</si>
  <si>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</si>
  <si>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</si>
  <si>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</si>
  <si>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</si>
  <si>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</si>
  <si>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</si>
  <si>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</si>
  <si>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</si>
  <si>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</si>
  <si>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</si>
  <si>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</si>
  <si>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</si>
  <si>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</si>
  <si>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</si>
  <si>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</si>
  <si>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</si>
  <si>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</si>
  <si>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</si>
  <si>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</si>
  <si>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</si>
  <si>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</si>
  <si>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</si>
  <si>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</si>
  <si>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</si>
  <si>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</si>
  <si>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</si>
  <si>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</si>
  <si>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</si>
  <si>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</si>
  <si>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</si>
  <si>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</si>
  <si>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</si>
  <si>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</si>
  <si>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</si>
  <si>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</si>
  <si>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</si>
  <si>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</si>
  <si>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</si>
  <si>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</si>
  <si>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</si>
  <si>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</si>
  <si>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</si>
  <si>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</si>
  <si>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</si>
  <si>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</si>
  <si>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</si>
  <si>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</si>
  <si>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</si>
  <si>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</si>
  <si>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</si>
  <si>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</si>
  <si>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</si>
  <si>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</si>
  <si>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</si>
  <si>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</si>
  <si>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</si>
  <si>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</si>
  <si>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</si>
  <si>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</si>
  <si>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</si>
  <si>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</si>
  <si>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</si>
  <si>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</si>
  <si>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</si>
  <si>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</si>
  <si>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</si>
  <si>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</si>
  <si>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</si>
  <si>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</si>
  <si>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</si>
  <si>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</si>
  <si>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</si>
  <si>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</si>
  <si>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</si>
  <si>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</si>
  <si>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</si>
  <si>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</si>
  <si>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</si>
  <si>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</si>
  <si>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</si>
  <si>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</si>
  <si>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</si>
  <si>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</si>
  <si>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</si>
  <si>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</si>
  <si>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</si>
  <si>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</si>
  <si>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</si>
  <si>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</si>
  <si>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</si>
  <si>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</si>
  <si>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</si>
  <si>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</si>
  <si>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</si>
  <si>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</si>
  <si>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</si>
  <si>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</si>
  <si>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</si>
  <si>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</si>
  <si>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</si>
  <si>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</si>
  <si>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</si>
  <si>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</si>
  <si>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</si>
  <si>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</si>
  <si>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</si>
  <si>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</si>
  <si>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</si>
  <si>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</si>
  <si>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</si>
  <si>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</si>
  <si>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</si>
  <si>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</si>
  <si>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</si>
  <si>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</si>
  <si>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</si>
  <si>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</si>
  <si>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</si>
  <si>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</si>
  <si>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</si>
  <si>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</si>
  <si>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</si>
  <si>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</si>
  <si>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</si>
  <si>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</si>
  <si>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</si>
  <si>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</si>
  <si>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</si>
  <si>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</si>
  <si>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</si>
  <si>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</si>
  <si>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</si>
  <si>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</si>
  <si>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</si>
  <si>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</si>
  <si>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</si>
  <si>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</si>
  <si>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</si>
  <si>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</si>
  <si>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</si>
  <si>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</si>
  <si>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</si>
  <si>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</si>
  <si>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</si>
  <si>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</si>
  <si>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</si>
  <si>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</si>
  <si>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</si>
  <si>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</si>
  <si>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</si>
  <si>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</si>
  <si>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</si>
  <si>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</si>
  <si>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</si>
  <si>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</si>
  <si>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</si>
  <si>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</si>
  <si>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</si>
  <si>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</si>
  <si>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</si>
  <si>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</si>
  <si>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</si>
  <si>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</si>
  <si>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</si>
  <si>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</si>
  <si>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</si>
  <si>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</si>
  <si>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</si>
  <si>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</si>
  <si>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</si>
  <si>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</si>
  <si>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</si>
  <si>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</si>
  <si>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</si>
  <si>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</si>
  <si>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</si>
  <si>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</si>
  <si>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</si>
  <si>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</si>
  <si>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</si>
  <si>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</si>
  <si>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</si>
  <si>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</si>
  <si>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</si>
  <si>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</si>
  <si>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</si>
  <si>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</si>
  <si>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</si>
  <si>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</si>
  <si>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</si>
  <si>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</si>
  <si>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</si>
  <si>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</si>
  <si>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</si>
  <si>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</si>
  <si>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</si>
  <si>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</si>
  <si>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</si>
  <si>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</si>
  <si>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</si>
  <si>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</si>
  <si>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</si>
  <si>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</si>
  <si>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</si>
  <si>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</si>
  <si>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</si>
  <si>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</si>
  <si>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</si>
  <si>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</si>
  <si>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</si>
  <si>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</si>
  <si>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</si>
  <si>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</si>
  <si>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</si>
  <si>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</si>
  <si>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</si>
  <si>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</si>
  <si>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</si>
  <si>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</si>
  <si>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</si>
  <si>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</si>
  <si>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</si>
  <si>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</si>
  <si>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</si>
  <si>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</si>
  <si>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</si>
  <si>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</si>
  <si>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</si>
  <si>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</si>
  <si>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</si>
  <si>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</si>
  <si>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</si>
  <si>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</si>
  <si>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</si>
  <si>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</si>
  <si>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</si>
  <si>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</si>
  <si>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</si>
  <si>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</si>
  <si>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</si>
  <si>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</si>
  <si>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</si>
  <si>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</si>
  <si>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</si>
  <si>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</si>
  <si>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</si>
  <si>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</si>
  <si>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</si>
  <si>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</si>
  <si>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</si>
  <si>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</si>
  <si>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</si>
  <si>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</si>
  <si>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</si>
  <si>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</si>
  <si>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</si>
  <si>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</si>
  <si>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</si>
  <si>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</si>
  <si>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</si>
  <si>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</si>
  <si>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</si>
  <si>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</si>
  <si>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</si>
  <si>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</si>
  <si>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</si>
  <si>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</si>
  <si>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</si>
  <si>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</si>
  <si>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</si>
  <si>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</si>
  <si>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</si>
  <si>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</si>
  <si>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</si>
  <si>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</si>
  <si>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</si>
  <si>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</si>
  <si>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</si>
  <si>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</si>
  <si>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</si>
  <si>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</si>
  <si>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</si>
  <si>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</si>
  <si>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</si>
  <si>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</si>
  <si>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</si>
  <si>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</si>
  <si>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</si>
  <si>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</si>
  <si>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</si>
  <si>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</si>
  <si>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</si>
  <si>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</si>
  <si>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</si>
  <si>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</si>
  <si>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</si>
  <si>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</si>
  <si>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</si>
  <si>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</si>
  <si>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</si>
  <si>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</si>
  <si>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</si>
  <si>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</si>
  <si>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</si>
  <si>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</si>
  <si>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</si>
  <si>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</si>
  <si>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</si>
  <si>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</si>
  <si>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</si>
  <si>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</si>
  <si>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</si>
  <si>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</si>
  <si>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</si>
  <si>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</si>
  <si>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</si>
  <si>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</si>
  <si>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</si>
  <si>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</si>
  <si>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</si>
  <si>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</si>
  <si>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</si>
  <si>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</si>
  <si>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</si>
  <si>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</si>
  <si>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</si>
  <si>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</si>
  <si>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</si>
  <si>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</si>
  <si>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</si>
  <si>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</si>
  <si>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</si>
  <si>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</si>
  <si>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</si>
  <si>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</si>
  <si>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</si>
  <si>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</si>
  <si>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</si>
  <si>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</si>
  <si>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</si>
  <si>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</si>
  <si>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</si>
  <si>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</si>
  <si>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</si>
  <si>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</si>
  <si>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</si>
  <si>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</si>
  <si>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</si>
  <si>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</si>
  <si>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</si>
  <si>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</si>
  <si>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</si>
  <si>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</si>
  <si>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</si>
  <si>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</si>
  <si>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</si>
  <si>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</si>
  <si>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</si>
  <si>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</si>
  <si>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</si>
  <si>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</si>
  <si>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</si>
  <si>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</si>
  <si>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</si>
  <si>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</si>
  <si>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</si>
  <si>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</si>
  <si>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</si>
  <si>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</si>
  <si>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</si>
  <si>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</si>
  <si>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</si>
  <si>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</si>
  <si>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</si>
  <si>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</si>
  <si>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</si>
  <si>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</si>
  <si>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</si>
  <si>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</si>
  <si>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</si>
  <si>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</si>
  <si>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</si>
  <si>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</si>
  <si>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</si>
  <si>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</si>
  <si>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</si>
  <si>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</si>
  <si>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</si>
  <si>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</si>
  <si>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</si>
  <si>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</si>
  <si>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</si>
  <si>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</si>
  <si>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</si>
  <si>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</si>
  <si>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</si>
  <si>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</si>
  <si>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</si>
  <si>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</si>
  <si>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</si>
  <si>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</si>
  <si>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</si>
  <si>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</si>
  <si>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</si>
  <si>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</si>
  <si>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</si>
  <si>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</si>
  <si>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</si>
  <si>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</si>
  <si>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</si>
  <si>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</si>
  <si>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</si>
  <si>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</si>
  <si>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</si>
  <si>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</si>
  <si>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</si>
  <si>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</si>
  <si>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</si>
  <si>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</si>
  <si>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</si>
  <si>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</si>
  <si>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</si>
  <si>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</si>
  <si>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</si>
  <si>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</si>
  <si>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</si>
  <si>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</si>
  <si>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</si>
  <si>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</si>
  <si>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</si>
  <si>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</si>
  <si>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</si>
  <si>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</si>
  <si>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</si>
  <si>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</si>
  <si>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</si>
  <si>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</si>
  <si>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</si>
  <si>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</si>
  <si>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</si>
  <si>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</si>
  <si>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</si>
  <si>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</si>
  <si>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</si>
  <si>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</si>
  <si>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</si>
  <si>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</si>
  <si>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</si>
  <si>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</si>
  <si>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</si>
  <si>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</si>
  <si>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</si>
  <si>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</si>
  <si>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</si>
  <si>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</si>
  <si>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</si>
  <si>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</si>
  <si>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</si>
  <si>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</si>
  <si>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</si>
  <si>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</si>
  <si>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</si>
  <si>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</si>
  <si>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</si>
  <si>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</si>
  <si>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</si>
  <si>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</si>
  <si>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</si>
  <si>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</si>
  <si>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</si>
  <si>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</si>
  <si>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</si>
  <si>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</si>
  <si>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</si>
  <si>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</si>
  <si>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</si>
  <si>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</si>
  <si>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</si>
  <si>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</si>
  <si>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</si>
  <si>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</si>
  <si>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</si>
  <si>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</si>
  <si>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</si>
  <si>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</si>
  <si>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</si>
  <si>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</si>
  <si>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</si>
  <si>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</si>
  <si>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</si>
  <si>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</si>
  <si>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</si>
  <si>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</si>
  <si>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</si>
  <si>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</si>
  <si>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</si>
  <si>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</si>
  <si>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</si>
  <si>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</si>
  <si>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</si>
  <si>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</si>
  <si>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</si>
  <si>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</si>
  <si>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</si>
  <si>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</si>
  <si>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</si>
  <si>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</si>
  <si>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</si>
  <si>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</si>
  <si>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</si>
  <si>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</si>
  <si>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</si>
  <si>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</si>
  <si>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</si>
  <si>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</si>
  <si>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</si>
  <si>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</si>
  <si>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</si>
  <si>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</si>
  <si>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</si>
  <si>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</si>
  <si>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</si>
  <si>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</si>
  <si>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</si>
  <si>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</si>
  <si>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</si>
  <si>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</si>
  <si>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</si>
  <si>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</si>
  <si>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</si>
  <si>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</si>
  <si>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</si>
  <si>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</si>
  <si>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</si>
  <si>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</si>
  <si>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</si>
  <si>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</si>
  <si>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</si>
  <si>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</si>
  <si>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</si>
  <si>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</si>
  <si>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</si>
  <si>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</si>
  <si>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</si>
  <si>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</si>
  <si>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</si>
  <si>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</si>
  <si>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</si>
  <si>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</si>
  <si>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</si>
  <si>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</si>
  <si>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</si>
  <si>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</si>
  <si>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</si>
  <si>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</si>
  <si>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</si>
  <si>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</si>
  <si>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</si>
  <si>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</si>
  <si>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</si>
  <si>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</si>
  <si>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</si>
  <si>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</si>
  <si>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</si>
  <si>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</si>
  <si>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</si>
  <si>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</si>
  <si>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</si>
  <si>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</si>
  <si>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</si>
  <si>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</si>
  <si>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</si>
  <si>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</si>
  <si>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</si>
  <si>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</si>
  <si>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</si>
  <si>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</si>
  <si>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</si>
  <si>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</si>
  <si>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</si>
  <si>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</si>
  <si>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</si>
  <si>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</si>
  <si>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</si>
  <si>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</si>
  <si>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</si>
  <si>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</si>
  <si>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</si>
  <si>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</si>
  <si>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</si>
  <si>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</si>
  <si>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</si>
  <si>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</si>
  <si>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</si>
  <si>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</si>
  <si>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</si>
  <si>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</si>
  <si>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</si>
  <si>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</si>
  <si>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</si>
  <si>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</si>
  <si>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</si>
  <si>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</si>
  <si>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</si>
  <si>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</si>
  <si>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</si>
  <si>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</si>
  <si>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</si>
  <si>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</si>
  <si>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</si>
  <si>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</si>
  <si>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</si>
  <si>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</si>
  <si>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</si>
  <si>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</si>
  <si>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</si>
  <si>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</si>
  <si>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</si>
  <si>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</si>
  <si>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</si>
  <si>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</si>
  <si>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</si>
  <si>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</si>
  <si>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</si>
  <si>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</si>
  <si>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</si>
  <si>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</si>
  <si>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</si>
  <si>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</si>
  <si>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</si>
  <si>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</si>
  <si>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</si>
  <si>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</si>
  <si>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</si>
  <si>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</si>
  <si>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</si>
  <si>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</si>
  <si>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</si>
  <si>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</si>
  <si>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</si>
  <si>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</si>
  <si>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</si>
  <si>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</si>
  <si>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</si>
  <si>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</si>
  <si>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</si>
  <si>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</si>
  <si>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</si>
  <si>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</si>
  <si>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</si>
  <si>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</si>
  <si>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</si>
  <si>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</si>
  <si>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</si>
  <si>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</si>
  <si>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</si>
  <si>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</si>
  <si>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</si>
  <si>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</si>
  <si>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</si>
  <si>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</si>
  <si>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</si>
  <si>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</si>
  <si>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</si>
  <si>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</si>
  <si>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</si>
  <si>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</si>
  <si>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</si>
  <si>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</si>
  <si>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</si>
  <si>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</si>
  <si>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</si>
  <si>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</si>
  <si>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</si>
  <si>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</si>
  <si>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</si>
  <si>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</si>
  <si>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</si>
  <si>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</si>
  <si>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</si>
  <si>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</si>
  <si>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</si>
  <si>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</si>
  <si>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</si>
  <si>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</si>
  <si>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</si>
  <si>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</si>
  <si>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</si>
  <si>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</si>
  <si>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</si>
  <si>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</si>
  <si>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</si>
  <si>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</si>
  <si>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</si>
  <si>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</si>
  <si>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</si>
  <si>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</si>
  <si>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</si>
  <si>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</si>
  <si>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</si>
  <si>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</si>
  <si>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</si>
  <si>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</si>
  <si>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</si>
  <si>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</si>
  <si>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</si>
  <si>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</si>
  <si>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</si>
  <si>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</si>
  <si>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</si>
  <si>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</si>
  <si>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</si>
  <si>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</si>
  <si>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</si>
  <si>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</si>
  <si>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</si>
  <si>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</si>
  <si>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</si>
  <si>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</si>
  <si>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</si>
  <si>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</si>
  <si>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</si>
  <si>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</si>
  <si>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</si>
  <si>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</si>
  <si>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</si>
  <si>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</si>
  <si>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</si>
  <si>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</si>
  <si>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</si>
  <si>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</si>
  <si>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</si>
  <si>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</si>
  <si>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</si>
  <si>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</si>
  <si>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</si>
  <si>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</si>
  <si>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</si>
  <si>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</si>
  <si>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</si>
  <si>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</si>
  <si>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</si>
  <si>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</si>
  <si>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</si>
  <si>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</si>
  <si>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</si>
  <si>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</si>
  <si>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</si>
  <si>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</si>
  <si>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</si>
  <si>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</si>
  <si>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</si>
  <si>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</si>
  <si>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</si>
  <si>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</si>
  <si>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</si>
  <si>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</si>
  <si>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</si>
  <si>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</si>
  <si>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</si>
  <si>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</si>
  <si>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</si>
  <si>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</si>
  <si>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</si>
  <si>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</si>
  <si>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</si>
  <si>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</si>
  <si>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</si>
  <si>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</si>
  <si>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</si>
  <si>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</si>
  <si>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</si>
  <si>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</si>
  <si>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</si>
  <si>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</si>
  <si>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</si>
  <si>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</si>
  <si>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</si>
  <si>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</si>
  <si>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</si>
  <si>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</si>
  <si>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</si>
  <si>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</si>
  <si>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</si>
  <si>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</si>
  <si>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</si>
  <si>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</si>
  <si>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</si>
  <si>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</si>
  <si>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</si>
  <si>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</si>
  <si>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</si>
  <si>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</si>
  <si>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</si>
  <si>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</si>
  <si>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</si>
  <si>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</si>
  <si>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</si>
  <si>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</si>
  <si>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</si>
  <si>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</si>
  <si>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</si>
  <si>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</si>
  <si>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</si>
  <si>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</si>
  <si>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</si>
  <si>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</si>
  <si>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</si>
  <si>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</si>
  <si>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</si>
  <si>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</si>
  <si>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</si>
  <si>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</si>
  <si>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</si>
  <si>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</si>
  <si>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</si>
  <si>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</si>
  <si>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</si>
  <si>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</si>
  <si>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</si>
  <si>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</si>
  <si>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</si>
  <si>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</si>
  <si>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</si>
  <si>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</si>
  <si>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</si>
  <si>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</si>
  <si>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</si>
  <si>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</si>
  <si>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</si>
  <si>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</si>
  <si>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</si>
  <si>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</si>
  <si>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</si>
  <si>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</si>
  <si>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</si>
  <si>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</si>
  <si>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</si>
  <si>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</si>
  <si>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</si>
  <si>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</si>
  <si>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</si>
  <si>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</si>
  <si>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</si>
  <si>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</si>
  <si>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</si>
  <si>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</si>
  <si>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</si>
  <si>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</si>
  <si>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</si>
  <si>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</si>
  <si>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</si>
  <si>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</si>
  <si>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</si>
  <si>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</si>
  <si>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</si>
  <si>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</si>
  <si>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</si>
  <si>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</si>
  <si>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</si>
  <si>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</si>
  <si>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</si>
  <si>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</si>
  <si>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</si>
  <si>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</si>
  <si>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</si>
  <si>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</si>
  <si>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</si>
  <si>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</si>
  <si>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</si>
  <si>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</si>
  <si>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</si>
  <si>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</si>
  <si>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</si>
  <si>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</si>
  <si>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</si>
  <si>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</si>
  <si>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</si>
  <si>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</si>
  <si>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</si>
  <si>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</si>
  <si>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</si>
  <si>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</si>
  <si>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</si>
  <si>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</si>
  <si>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</si>
  <si>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</si>
  <si>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</si>
  <si>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</si>
  <si>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</si>
  <si>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</si>
  <si>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</si>
  <si>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</si>
  <si>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</si>
  <si>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</si>
  <si>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</si>
  <si>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</si>
  <si>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</si>
  <si>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</si>
  <si>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</si>
  <si>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</si>
  <si>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</si>
  <si>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</si>
  <si>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</si>
  <si>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</si>
  <si>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</si>
  <si>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</si>
  <si>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</si>
  <si>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</si>
  <si>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</si>
  <si>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</si>
  <si>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</si>
  <si>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</si>
  <si>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</si>
  <si>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</si>
  <si>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</si>
  <si>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</si>
  <si>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</si>
  <si>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</si>
  <si>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</si>
  <si>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</si>
  <si>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</si>
  <si>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</si>
  <si>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</si>
  <si>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</si>
  <si>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</si>
  <si>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</si>
  <si>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</si>
  <si>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</si>
  <si>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</si>
  <si>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</si>
  <si>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</si>
  <si>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</si>
  <si>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</si>
  <si>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</si>
  <si>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</si>
  <si>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</si>
  <si>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</si>
  <si>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</si>
  <si>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</si>
  <si>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</si>
  <si>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</si>
  <si>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</si>
  <si>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</si>
  <si>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</si>
  <si>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</si>
  <si>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</si>
  <si>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</si>
  <si>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</si>
  <si>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</si>
  <si>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</si>
  <si>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</si>
  <si>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</si>
  <si>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</si>
  <si>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</si>
  <si>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</si>
  <si>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</si>
  <si>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</si>
  <si>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</si>
  <si>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</si>
  <si>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</si>
  <si>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</si>
  <si>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</si>
  <si>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</si>
  <si>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</si>
  <si>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</si>
  <si>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</si>
  <si>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</si>
  <si>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</si>
  <si>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</si>
  <si>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</si>
  <si>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</si>
  <si>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</si>
  <si>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</si>
  <si>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</si>
  <si>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</si>
  <si>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</si>
  <si>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</si>
  <si>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</si>
  <si>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</si>
  <si>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</si>
  <si>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</si>
  <si>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</si>
  <si>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</si>
  <si>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</si>
  <si>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</si>
  <si>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</si>
  <si>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</si>
  <si>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</si>
  <si>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</si>
  <si>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</si>
  <si>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</si>
  <si>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</si>
  <si>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</si>
  <si>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</si>
  <si>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</si>
  <si>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</si>
  <si>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</si>
  <si>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</si>
  <si>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</si>
  <si>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</si>
  <si>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</si>
  <si>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</si>
  <si>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</si>
  <si>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</si>
  <si>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</si>
  <si>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</si>
  <si>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</si>
  <si>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</si>
  <si>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</si>
  <si>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</si>
  <si>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</si>
  <si>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</si>
  <si>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</si>
  <si>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</si>
  <si>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</si>
  <si>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</si>
  <si>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</si>
  <si>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</si>
  <si>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</si>
  <si>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</si>
  <si>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</si>
  <si>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</si>
  <si>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</si>
  <si>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</si>
  <si>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</si>
  <si>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</si>
  <si>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</si>
  <si>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</si>
  <si>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</si>
  <si>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</si>
  <si>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</si>
  <si>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</si>
  <si>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</si>
  <si>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</si>
  <si>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</si>
  <si>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</si>
  <si>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</si>
  <si>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</si>
  <si>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</si>
  <si>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</si>
  <si>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</si>
  <si>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</si>
  <si>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</si>
  <si>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</si>
  <si>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</si>
  <si>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</si>
  <si>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</si>
  <si>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</si>
  <si>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</si>
  <si>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</si>
  <si>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</si>
  <si>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</si>
  <si>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</si>
  <si>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</si>
  <si>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</si>
  <si>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</si>
  <si>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</si>
  <si>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</si>
  <si>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</si>
  <si>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</si>
  <si>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</si>
  <si>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</si>
  <si>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</si>
  <si>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</si>
  <si>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</si>
  <si>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</si>
  <si>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</si>
  <si>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</si>
  <si>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</si>
  <si>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</si>
  <si>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</si>
  <si>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</si>
  <si>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</si>
  <si>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</si>
  <si>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</si>
  <si>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</si>
  <si>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</si>
  <si>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</si>
  <si>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</si>
  <si>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</si>
  <si>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</si>
  <si>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</si>
  <si>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</si>
  <si>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</si>
  <si>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</si>
  <si>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</si>
  <si>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</si>
  <si>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</si>
  <si>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</si>
  <si>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</si>
  <si>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</si>
  <si>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</si>
  <si>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</si>
  <si>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</si>
  <si>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</si>
  <si>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</si>
  <si>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</si>
  <si>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</si>
  <si>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</si>
  <si>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</si>
  <si>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</si>
  <si>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</si>
  <si>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</si>
  <si>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</si>
  <si>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</si>
  <si>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</si>
  <si>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</si>
  <si>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</si>
  <si>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</si>
  <si>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</si>
  <si>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</si>
  <si>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</si>
  <si>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</si>
  <si>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</si>
  <si>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</si>
  <si>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</si>
  <si>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</si>
  <si>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</si>
  <si>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</si>
  <si>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</si>
  <si>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</si>
  <si>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</si>
  <si>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</si>
  <si>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</si>
  <si>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</si>
  <si>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</si>
  <si>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</si>
  <si>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</si>
  <si>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</si>
  <si>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</si>
  <si>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</si>
  <si>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</si>
  <si>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</si>
  <si>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</si>
  <si>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</si>
  <si>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</si>
  <si>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</si>
  <si>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</si>
  <si>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</si>
  <si>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</si>
  <si>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</si>
  <si>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</si>
  <si>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</si>
  <si>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</si>
  <si>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</si>
  <si>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</si>
  <si>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</si>
  <si>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</si>
  <si>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</si>
  <si>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</si>
  <si>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</si>
  <si>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</si>
  <si>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</si>
  <si>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</si>
  <si>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</si>
  <si>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</si>
  <si>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</si>
  <si>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</si>
  <si>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</si>
  <si>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</si>
  <si>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</si>
  <si>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</si>
  <si>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</si>
  <si>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</si>
  <si>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</si>
  <si>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</si>
  <si>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</si>
  <si>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</si>
  <si>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</si>
  <si>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</si>
  <si>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</si>
  <si>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</si>
  <si>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</si>
  <si>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</si>
  <si>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</si>
  <si>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</si>
  <si>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</si>
  <si>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</si>
  <si>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</si>
  <si>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</si>
  <si>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</si>
  <si>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</si>
  <si>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</si>
  <si>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</si>
  <si>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</si>
  <si>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</si>
  <si>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</si>
  <si>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</si>
  <si>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</si>
  <si>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</si>
  <si>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</si>
  <si>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</si>
  <si>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</si>
  <si>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</si>
  <si>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</si>
  <si>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</si>
  <si>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</si>
  <si>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</si>
  <si>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</si>
  <si>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</si>
  <si>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</si>
  <si>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</si>
  <si>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</si>
  <si>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</si>
  <si>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</si>
  <si>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</si>
  <si>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</si>
  <si>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</si>
  <si>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</si>
  <si>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</si>
  <si>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</si>
  <si>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</si>
  <si>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</si>
  <si>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</si>
  <si>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</si>
  <si>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</si>
  <si>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</si>
  <si>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</si>
  <si>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</si>
  <si>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</si>
  <si>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</si>
  <si>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</si>
  <si>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</si>
  <si>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</si>
  <si>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</si>
  <si>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</si>
  <si>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</si>
  <si>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</si>
  <si>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</si>
  <si>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</si>
  <si>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</si>
  <si>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</si>
  <si>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</si>
  <si>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</si>
  <si>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</si>
  <si>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</si>
  <si>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</si>
  <si>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</si>
  <si>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</si>
  <si>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</si>
  <si>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</si>
  <si>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</si>
  <si>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</si>
  <si>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</si>
  <si>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</si>
  <si>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</si>
  <si>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</si>
  <si>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</si>
  <si>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</si>
  <si>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</si>
  <si>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</si>
  <si>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</si>
  <si>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</si>
  <si>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</si>
  <si>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</si>
  <si>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</si>
  <si>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</si>
  <si>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</si>
  <si>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</si>
  <si>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</si>
  <si>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</si>
  <si>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</si>
  <si>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</si>
  <si>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</si>
  <si>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</si>
  <si>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</si>
  <si>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</si>
  <si>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</si>
  <si>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</si>
  <si>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</si>
  <si>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</si>
  <si>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</si>
  <si>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</si>
  <si>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</si>
  <si>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</si>
  <si>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</si>
  <si>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</si>
  <si>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</si>
  <si>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</si>
  <si>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</si>
  <si>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</si>
  <si>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</si>
  <si>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</si>
  <si>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</si>
  <si>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</si>
  <si>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</si>
  <si>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</si>
  <si>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</si>
  <si>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</si>
  <si>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</si>
  <si>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</si>
  <si>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</si>
  <si>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</si>
  <si>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</si>
  <si>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</si>
  <si>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</si>
  <si>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</si>
  <si>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</si>
  <si>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</si>
  <si>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</si>
  <si>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</si>
  <si>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</si>
  <si>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</si>
  <si>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</si>
  <si>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</si>
  <si>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</si>
  <si>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</si>
  <si>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</si>
  <si>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</si>
  <si>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</si>
  <si>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</si>
  <si>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</si>
  <si>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</si>
  <si>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</si>
  <si>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</si>
  <si>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</si>
  <si>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</si>
  <si>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</si>
  <si>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</si>
  <si>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</si>
  <si>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</si>
  <si>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</si>
  <si>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</si>
  <si>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</si>
  <si>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</si>
  <si>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</si>
  <si>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</si>
  <si>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</si>
  <si>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</si>
  <si>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</si>
  <si>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</si>
  <si>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</si>
  <si>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</si>
  <si>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</si>
  <si>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</si>
  <si>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</si>
  <si>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</si>
  <si>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</si>
  <si>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</si>
  <si>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</si>
  <si>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</si>
  <si>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</si>
  <si>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</si>
  <si>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</si>
  <si>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</si>
  <si>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</si>
  <si>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</si>
  <si>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</si>
  <si>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</si>
  <si>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</si>
  <si>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</si>
  <si>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</si>
  <si>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</si>
  <si>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</si>
  <si>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</si>
  <si>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</si>
  <si>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</si>
  <si>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</si>
  <si>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</si>
  <si>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</si>
  <si>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</si>
  <si>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</si>
  <si>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</si>
  <si>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</si>
  <si>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</si>
  <si>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</si>
  <si>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</si>
  <si>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</si>
  <si>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</si>
  <si>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</si>
  <si>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</si>
  <si>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</si>
  <si>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</si>
  <si>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</si>
  <si>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</si>
  <si>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</si>
  <si>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</si>
  <si>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</si>
  <si>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</si>
  <si>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</si>
  <si>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</si>
  <si>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</si>
  <si>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</si>
  <si>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</si>
  <si>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</si>
  <si>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</si>
  <si>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</si>
  <si>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</si>
  <si>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</si>
  <si>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</si>
  <si>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</si>
  <si>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</si>
  <si>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</si>
  <si>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</si>
  <si>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</si>
  <si>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</si>
  <si>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</si>
  <si>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</si>
  <si>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</si>
  <si>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</si>
  <si>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</si>
  <si>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</si>
  <si>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</si>
  <si>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</si>
  <si>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</si>
  <si>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</si>
  <si>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</si>
  <si>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</si>
  <si>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</si>
  <si>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</si>
  <si>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</si>
  <si>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</si>
  <si>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</si>
  <si>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</si>
  <si>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</si>
  <si>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</si>
  <si>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</si>
  <si>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</si>
  <si>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</si>
  <si>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</si>
  <si>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</si>
  <si>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</si>
  <si>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</si>
  <si>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</si>
  <si>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</si>
  <si>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</si>
  <si>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</si>
  <si>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</si>
  <si>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</si>
  <si>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</si>
  <si>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</si>
  <si>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</si>
  <si>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</si>
  <si>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</si>
  <si>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</si>
  <si>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</si>
  <si>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</si>
  <si>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</si>
  <si>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</si>
  <si>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</si>
  <si>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</si>
  <si>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</si>
  <si>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</si>
  <si>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</si>
  <si>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</si>
  <si>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</si>
  <si>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</si>
  <si>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</si>
  <si>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</si>
  <si>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</si>
  <si>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</si>
  <si>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</si>
  <si>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</si>
  <si>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</si>
  <si>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</si>
  <si>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</si>
  <si>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</si>
  <si>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</si>
  <si>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</si>
  <si>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</si>
  <si>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</si>
  <si>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</si>
  <si>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</si>
  <si>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</si>
  <si>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</si>
  <si>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</si>
  <si>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</si>
  <si>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</si>
  <si>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</si>
  <si>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</si>
  <si>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</si>
  <si>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</si>
  <si>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</si>
  <si>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</si>
  <si>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</si>
  <si>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</si>
  <si>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</si>
  <si>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</si>
  <si>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</si>
  <si>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</si>
  <si>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</si>
  <si>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</si>
  <si>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</si>
  <si>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</si>
  <si>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</si>
  <si>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</si>
  <si>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</si>
  <si>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</si>
  <si>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</si>
  <si>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</si>
  <si>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</si>
  <si>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</si>
  <si>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</si>
  <si>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</si>
  <si>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</si>
  <si>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</si>
  <si>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</si>
  <si>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</si>
  <si>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</si>
  <si>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</si>
  <si>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</si>
  <si>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</si>
  <si>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</si>
  <si>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</si>
  <si>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</si>
  <si>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</si>
  <si>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</si>
  <si>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</si>
  <si>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</si>
  <si>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</si>
  <si>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</si>
  <si>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</si>
  <si>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</si>
  <si>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</si>
  <si>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</si>
  <si>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</si>
  <si>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</si>
  <si>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</si>
  <si>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</si>
  <si>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</si>
  <si>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</si>
  <si>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</si>
  <si>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</si>
  <si>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</si>
  <si>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</si>
  <si>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</si>
  <si>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</si>
  <si>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</si>
  <si>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</si>
  <si>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</si>
  <si>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</si>
  <si>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</si>
  <si>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</si>
  <si>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</si>
  <si>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</si>
  <si>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</si>
  <si>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</si>
  <si>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</si>
  <si>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</si>
  <si>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</si>
  <si>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</si>
  <si>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</si>
  <si>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</si>
  <si>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</si>
  <si>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</si>
  <si>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</si>
  <si>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</si>
  <si>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</si>
  <si>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</si>
  <si>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</si>
  <si>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</si>
  <si>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</si>
  <si>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</si>
  <si>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</si>
  <si>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</si>
  <si>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</si>
  <si>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</si>
  <si>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</si>
  <si>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</si>
  <si>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</si>
  <si>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</si>
  <si>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</si>
  <si>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</si>
  <si>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</si>
  <si>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</si>
  <si>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</si>
  <si>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</si>
  <si>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</si>
  <si>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</si>
  <si>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</si>
  <si>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</si>
  <si>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</si>
  <si>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</si>
  <si>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</si>
  <si>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</si>
  <si>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</si>
  <si>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</si>
  <si>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</si>
  <si>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</si>
  <si>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</si>
  <si>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</si>
  <si>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</si>
  <si>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</si>
  <si>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</si>
  <si>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</si>
  <si>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</si>
  <si>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</si>
  <si>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</si>
  <si>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</si>
  <si>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</si>
  <si>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</si>
  <si>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</si>
  <si>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</si>
  <si>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</si>
  <si>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</si>
  <si>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</si>
  <si>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</si>
  <si>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</si>
  <si>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</si>
  <si>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</si>
  <si>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</si>
  <si>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</si>
  <si>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</si>
  <si>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</si>
  <si>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</si>
  <si>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</si>
  <si>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</si>
  <si>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</si>
  <si>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</si>
  <si>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</si>
  <si>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</si>
  <si>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</si>
  <si>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</si>
  <si>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</si>
  <si>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</si>
  <si>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</si>
  <si>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</si>
  <si>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</si>
  <si>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</si>
  <si>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</si>
  <si>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</si>
  <si>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</si>
  <si>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</si>
  <si>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</si>
  <si>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</si>
  <si>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</si>
  <si>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</si>
  <si>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</si>
  <si>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</si>
  <si>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</si>
  <si>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</si>
  <si>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</si>
  <si>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</si>
  <si>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</si>
  <si>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</si>
  <si>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</si>
  <si>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</si>
  <si>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</si>
  <si>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</si>
  <si>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</si>
  <si>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</si>
  <si>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</si>
  <si>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</si>
  <si>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</si>
  <si>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</si>
  <si>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</si>
  <si>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</si>
  <si>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</si>
  <si>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</si>
  <si>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</si>
  <si>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</si>
  <si>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</si>
  <si>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</si>
  <si>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</si>
  <si>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</si>
  <si>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</si>
  <si>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</si>
  <si>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</si>
  <si>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</si>
  <si>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</si>
  <si>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</si>
  <si>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</si>
  <si>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</si>
  <si>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</si>
  <si>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</si>
  <si>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</si>
  <si>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</si>
  <si>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</si>
  <si>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</si>
  <si>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</si>
  <si>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</si>
  <si>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</si>
  <si>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</si>
  <si>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</si>
  <si>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</si>
  <si>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</si>
  <si>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</si>
  <si>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</si>
  <si>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</si>
  <si>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</si>
  <si>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</si>
  <si>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</si>
  <si>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</si>
  <si>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</si>
  <si>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</si>
  <si>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</si>
  <si>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</si>
  <si>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</si>
  <si>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</si>
  <si>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</si>
  <si>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</si>
  <si>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</si>
  <si>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</si>
  <si>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</si>
  <si>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</si>
  <si>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</si>
  <si>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</si>
  <si>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</si>
  <si>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</si>
  <si>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</si>
  <si>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</si>
  <si>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</si>
  <si>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</si>
  <si>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</si>
  <si>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</si>
  <si>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</si>
  <si>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</si>
  <si>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</si>
  <si>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</si>
  <si>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</si>
  <si>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</si>
  <si>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</si>
  <si>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</si>
  <si>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</si>
  <si>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</si>
  <si>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</si>
  <si>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</si>
  <si>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</si>
  <si>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</si>
  <si>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</si>
  <si>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</si>
  <si>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</si>
  <si>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</si>
  <si>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</si>
  <si>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</si>
  <si>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</si>
  <si>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</si>
  <si>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</si>
  <si>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</si>
  <si>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</si>
  <si>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</si>
  <si>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</si>
  <si>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</si>
  <si>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</si>
  <si>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</si>
  <si>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</si>
  <si>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</si>
  <si>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</si>
  <si>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</si>
  <si>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</si>
  <si>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</si>
  <si>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</si>
  <si>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</si>
  <si>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</si>
  <si>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</si>
  <si>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</si>
  <si>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</si>
  <si>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</si>
  <si>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</si>
  <si>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</si>
  <si>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</si>
  <si>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</si>
  <si>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</si>
  <si>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</si>
  <si>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</si>
  <si>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</si>
  <si>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</si>
  <si>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</si>
  <si>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</si>
  <si>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</si>
  <si>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</si>
  <si>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</si>
  <si>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</si>
  <si>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</si>
  <si>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</si>
  <si>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</si>
  <si>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</si>
  <si>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</si>
  <si>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</si>
  <si>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</si>
  <si>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</si>
  <si>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</si>
  <si>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</si>
  <si>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</si>
  <si>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</si>
  <si>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</si>
  <si>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</si>
  <si>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</si>
  <si>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</si>
  <si>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</si>
  <si>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</si>
  <si>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</si>
  <si>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</si>
  <si>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</si>
  <si>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</si>
  <si>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</si>
  <si>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</si>
  <si>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</si>
  <si>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</si>
  <si>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</si>
  <si>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</si>
  <si>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</si>
  <si>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</si>
  <si>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</si>
  <si>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</si>
  <si>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</si>
  <si>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</si>
  <si>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</si>
  <si>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</si>
  <si>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</si>
  <si>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</si>
  <si>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</si>
  <si>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</si>
  <si>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</si>
  <si>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</si>
  <si>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</si>
  <si>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</si>
  <si>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</si>
  <si>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</si>
  <si>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</si>
  <si>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</si>
  <si>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</si>
  <si>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</si>
  <si>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</si>
  <si>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</si>
  <si>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</si>
  <si>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</si>
  <si>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</si>
  <si>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</si>
  <si>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</si>
  <si>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</si>
  <si>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</si>
  <si>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</si>
  <si>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</si>
  <si>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</si>
  <si>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</si>
  <si>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</si>
  <si>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</si>
  <si>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</si>
  <si>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</si>
  <si>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</si>
  <si>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</si>
  <si>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</si>
  <si>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</si>
  <si>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</si>
  <si>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</si>
  <si>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</si>
  <si>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</si>
  <si>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</si>
  <si>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</si>
  <si>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</si>
  <si>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</si>
  <si>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</si>
  <si>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</si>
  <si>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</si>
  <si>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</si>
  <si>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</si>
  <si>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</si>
  <si>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</si>
  <si>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</si>
  <si>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</si>
  <si>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</si>
  <si>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</si>
  <si>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</si>
  <si>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</si>
  <si>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</si>
  <si>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</si>
  <si>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</si>
  <si>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</si>
  <si>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</si>
  <si>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</si>
  <si>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</si>
  <si>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</si>
  <si>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</si>
  <si>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</si>
  <si>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</si>
  <si>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</si>
  <si>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</si>
  <si>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</si>
  <si>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</si>
  <si>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</si>
  <si>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</si>
  <si>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</si>
  <si>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</si>
  <si>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</si>
  <si>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</si>
  <si>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</si>
  <si>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</si>
  <si>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</si>
  <si>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</si>
  <si>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</si>
  <si>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</si>
  <si>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</si>
  <si>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</si>
  <si>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</si>
  <si>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</si>
  <si>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</si>
  <si>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</si>
  <si>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</si>
  <si>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</si>
  <si>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</si>
  <si>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</si>
  <si>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</si>
  <si>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</si>
  <si>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</si>
  <si>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</si>
  <si>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</si>
  <si>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</si>
  <si>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</si>
  <si>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</si>
  <si>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</si>
  <si>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</si>
  <si>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</si>
  <si>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</si>
  <si>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</si>
  <si>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</si>
  <si>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</si>
  <si>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</si>
  <si>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</si>
  <si>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</si>
  <si>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</si>
  <si>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</si>
  <si>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</si>
  <si>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</si>
  <si>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</si>
  <si>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</si>
  <si>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</si>
  <si>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</si>
  <si>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</si>
  <si>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</si>
  <si>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</si>
  <si>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</si>
  <si>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</si>
  <si>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</si>
  <si>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</si>
  <si>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</si>
  <si>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</si>
  <si>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</si>
  <si>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</si>
  <si>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</si>
  <si>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</si>
  <si>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</si>
  <si>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</si>
  <si>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</si>
  <si>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</si>
  <si>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</si>
  <si>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</si>
  <si>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</si>
  <si>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</si>
  <si>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</si>
  <si>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</si>
  <si>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</si>
  <si>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</si>
  <si>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</si>
  <si>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</si>
  <si>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OŠ Markovac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</si>
</sst>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5">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488710.67000000004</v>
      </c>
      <c r="D2" s="6">
        <f>'PR-RAS'!E6</f>
        <v>568702.54</v>
      </c>
      <c r="E2" s="6">
        <v>0</v>
      </c>
      <c r="F2" s="6">
        <v>0</v>
      </c>
      <c r="G2" s="7">
        <f t="shared" ref="G2:G264" si="0">(B2/1000)*(C2*1+D2*2)</f>
        <v>1626.1157499999999</v>
      </c>
      <c r="H2" s="7">
        <f t="shared" ref="H2:H264" si="1">ABS(C2-ROUND(C2,0))+ABS(D2-ROUND(D2,0))</f>
        <v>0.78999999992083758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464714.14000000007</v>
      </c>
      <c r="D46" s="1">
        <f>'PR-RAS'!E50</f>
        <v>540015.75</v>
      </c>
      <c r="E46" s="1">
        <v>0</v>
      </c>
      <c r="F46" s="1">
        <v>0</v>
      </c>
      <c r="G46" s="2">
        <f t="shared" si="0"/>
        <v>69513.553800000009</v>
      </c>
      <c r="H46" s="2">
        <f t="shared" si="1"/>
        <v>0.3900000000721775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453635.12000000005</v>
      </c>
      <c r="D64" s="1">
        <f>'PR-RAS'!E68</f>
        <v>537055.28</v>
      </c>
      <c r="E64" s="1">
        <v>0</v>
      </c>
      <c r="F64" s="1">
        <v>0</v>
      </c>
      <c r="G64" s="2">
        <f t="shared" si="0"/>
        <v>96247.977840000007</v>
      </c>
      <c r="H64" s="2">
        <f t="shared" si="1"/>
        <v>0.40000000008149073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452865.78</v>
      </c>
      <c r="D65" s="1">
        <f>'PR-RAS'!E69</f>
        <v>536736.87</v>
      </c>
      <c r="E65" s="1">
        <v>0</v>
      </c>
      <c r="F65" s="1">
        <v>0</v>
      </c>
      <c r="G65" s="2">
        <f t="shared" si="0"/>
        <v>97685.72928</v>
      </c>
      <c r="H65" s="2">
        <f t="shared" si="1"/>
        <v>0.34999999997671694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769.34</v>
      </c>
      <c r="D66" s="1">
        <f>'PR-RAS'!E70</f>
        <v>318.41000000000003</v>
      </c>
      <c r="E66" s="1">
        <v>0</v>
      </c>
      <c r="F66" s="1">
        <v>0</v>
      </c>
      <c r="G66" s="2">
        <f t="shared" si="0"/>
        <v>91.400400000000005</v>
      </c>
      <c r="H66" s="2">
        <f t="shared" si="1"/>
        <v>0.75000000000005684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11079.02</v>
      </c>
      <c r="D73" s="1">
        <f>'PR-RAS'!E77</f>
        <v>2960.47</v>
      </c>
      <c r="E73" s="1">
        <v>0</v>
      </c>
      <c r="F73" s="1">
        <v>0</v>
      </c>
      <c r="G73" s="2">
        <f t="shared" si="0"/>
        <v>1223.9971199999998</v>
      </c>
      <c r="H73" s="2">
        <f t="shared" si="1"/>
        <v>0.49000000000023647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11079.02</v>
      </c>
      <c r="D76" s="1">
        <f>'PR-RAS'!E80</f>
        <v>2960.47</v>
      </c>
      <c r="E76" s="1">
        <v>0</v>
      </c>
      <c r="F76" s="1">
        <v>0</v>
      </c>
      <c r="G76" s="2">
        <f t="shared" si="0"/>
        <v>1274.9969999999998</v>
      </c>
      <c r="H76" s="2">
        <f t="shared" si="1"/>
        <v>0.49000000000023647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124.98</v>
      </c>
      <c r="E102" s="1">
        <v>0</v>
      </c>
      <c r="F102" s="1">
        <v>0</v>
      </c>
      <c r="G102" s="2">
        <f t="shared" si="0"/>
        <v>25.245960000000004</v>
      </c>
      <c r="H102" s="2">
        <f t="shared" si="1"/>
        <v>1.9999999999996021E-2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124.98</v>
      </c>
      <c r="E108" s="1">
        <v>0</v>
      </c>
      <c r="F108" s="1">
        <v>0</v>
      </c>
      <c r="G108" s="2">
        <f t="shared" si="0"/>
        <v>26.745719999999999</v>
      </c>
      <c r="H108" s="2">
        <f t="shared" si="1"/>
        <v>1.9999999999996021E-2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124.98</v>
      </c>
      <c r="E113" s="1">
        <v>0</v>
      </c>
      <c r="F113" s="1">
        <v>0</v>
      </c>
      <c r="G113" s="2">
        <f t="shared" si="0"/>
        <v>27.995520000000003</v>
      </c>
      <c r="H113" s="2">
        <f t="shared" si="1"/>
        <v>1.9999999999996021E-2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60</v>
      </c>
      <c r="D120" s="1">
        <f>'PR-RAS'!E124</f>
        <v>585.03</v>
      </c>
      <c r="E120" s="1">
        <v>0</v>
      </c>
      <c r="F120" s="1">
        <v>0</v>
      </c>
      <c r="G120" s="2">
        <f t="shared" si="0"/>
        <v>146.37714</v>
      </c>
      <c r="H120" s="2">
        <f t="shared" si="1"/>
        <v>2.9999999999972715E-2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500</v>
      </c>
      <c r="E121" s="1">
        <v>0</v>
      </c>
      <c r="F121" s="1">
        <v>0</v>
      </c>
      <c r="G121" s="2">
        <f t="shared" si="0"/>
        <v>120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500</v>
      </c>
      <c r="E122" s="1">
        <v>0</v>
      </c>
      <c r="F122" s="1">
        <v>0</v>
      </c>
      <c r="G122" s="2">
        <f t="shared" si="0"/>
        <v>121</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60</v>
      </c>
      <c r="D124" s="1">
        <f>'PR-RAS'!E128</f>
        <v>85.03</v>
      </c>
      <c r="E124" s="1">
        <v>0</v>
      </c>
      <c r="F124" s="1">
        <v>0</v>
      </c>
      <c r="G124" s="2">
        <f t="shared" si="0"/>
        <v>28.29738</v>
      </c>
      <c r="H124" s="2">
        <f t="shared" si="1"/>
        <v>3.0000000000001137E-2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60</v>
      </c>
      <c r="D125" s="1">
        <f>'PR-RAS'!E129</f>
        <v>85.03</v>
      </c>
      <c r="E125" s="1">
        <v>0</v>
      </c>
      <c r="F125" s="1">
        <v>0</v>
      </c>
      <c r="G125" s="2">
        <f t="shared" si="0"/>
        <v>28.527439999999999</v>
      </c>
      <c r="H125" s="2">
        <f t="shared" si="1"/>
        <v>3.0000000000001137E-2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23936.53</v>
      </c>
      <c r="D129" s="1">
        <f>'PR-RAS'!E133</f>
        <v>27976.78</v>
      </c>
      <c r="E129" s="1">
        <v>0</v>
      </c>
      <c r="F129" s="1">
        <v>0</v>
      </c>
      <c r="G129" s="2">
        <f t="shared" si="0"/>
        <v>10225.93152</v>
      </c>
      <c r="H129" s="2">
        <f t="shared" si="1"/>
        <v>0.69000000000232831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23936.53</v>
      </c>
      <c r="D130" s="1">
        <f>'PR-RAS'!E134</f>
        <v>27976.78</v>
      </c>
      <c r="E130" s="1">
        <v>0</v>
      </c>
      <c r="F130" s="1">
        <v>0</v>
      </c>
      <c r="G130" s="2">
        <f t="shared" si="0"/>
        <v>10305.821609999999</v>
      </c>
      <c r="H130" s="2">
        <f t="shared" si="1"/>
        <v>0.69000000000232831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23936.53</v>
      </c>
      <c r="D131" s="1">
        <f>'PR-RAS'!E135</f>
        <v>27976.78</v>
      </c>
      <c r="E131" s="1">
        <v>0</v>
      </c>
      <c r="F131" s="1">
        <v>0</v>
      </c>
      <c r="G131" s="2">
        <f t="shared" si="0"/>
        <v>10385.7117</v>
      </c>
      <c r="H131" s="2">
        <f t="shared" si="1"/>
        <v>0.69000000000232831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454400.35000000009</v>
      </c>
      <c r="D147" s="1">
        <f>'PR-RAS'!E151</f>
        <v>570935.20000000007</v>
      </c>
      <c r="E147" s="1">
        <v>0</v>
      </c>
      <c r="F147" s="1">
        <v>0</v>
      </c>
      <c r="G147" s="2">
        <f t="shared" si="0"/>
        <v>233055.52950000003</v>
      </c>
      <c r="H147" s="2">
        <f t="shared" si="1"/>
        <v>0.55000000016298145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389097.53</v>
      </c>
      <c r="D148" s="1">
        <f>'PR-RAS'!E152</f>
        <v>492425.08</v>
      </c>
      <c r="E148" s="1">
        <v>0</v>
      </c>
      <c r="F148" s="1">
        <v>0</v>
      </c>
      <c r="G148" s="2">
        <f t="shared" si="0"/>
        <v>201970.31042999998</v>
      </c>
      <c r="H148" s="2">
        <f t="shared" si="1"/>
        <v>0.54999999998835847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319955.21000000002</v>
      </c>
      <c r="D149" s="1">
        <f>'PR-RAS'!E153</f>
        <v>407465.21</v>
      </c>
      <c r="E149" s="1">
        <v>0</v>
      </c>
      <c r="F149" s="1">
        <v>0</v>
      </c>
      <c r="G149" s="2">
        <f t="shared" si="0"/>
        <v>167963.07324</v>
      </c>
      <c r="H149" s="2">
        <f t="shared" si="1"/>
        <v>0.42000000004190952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310901.58</v>
      </c>
      <c r="D150" s="1">
        <f>'PR-RAS'!E154</f>
        <v>395801.9</v>
      </c>
      <c r="E150" s="1">
        <v>0</v>
      </c>
      <c r="F150" s="1">
        <v>0</v>
      </c>
      <c r="G150" s="2">
        <f t="shared" si="0"/>
        <v>164273.30162000001</v>
      </c>
      <c r="H150" s="2">
        <f t="shared" si="1"/>
        <v>0.51999999996041879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3306.8</v>
      </c>
      <c r="D152" s="1">
        <f>'PR-RAS'!E156</f>
        <v>3681.99</v>
      </c>
      <c r="E152" s="1">
        <v>0</v>
      </c>
      <c r="F152" s="1">
        <v>0</v>
      </c>
      <c r="G152" s="2">
        <f t="shared" si="0"/>
        <v>1611.2877799999999</v>
      </c>
      <c r="H152" s="2">
        <f t="shared" si="1"/>
        <v>0.21000000000003638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5746.83</v>
      </c>
      <c r="D153" s="1">
        <f>'PR-RAS'!E157</f>
        <v>7981.32</v>
      </c>
      <c r="E153" s="1">
        <v>0</v>
      </c>
      <c r="F153" s="1">
        <v>0</v>
      </c>
      <c r="G153" s="2">
        <f t="shared" si="0"/>
        <v>3299.8394400000002</v>
      </c>
      <c r="H153" s="2">
        <f t="shared" si="1"/>
        <v>0.48999999999978172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16349.64</v>
      </c>
      <c r="D154" s="1">
        <f>'PR-RAS'!E158</f>
        <v>17728.099999999999</v>
      </c>
      <c r="E154" s="1">
        <v>0</v>
      </c>
      <c r="F154" s="1">
        <v>0</v>
      </c>
      <c r="G154" s="2">
        <f t="shared" si="0"/>
        <v>7926.2935199999993</v>
      </c>
      <c r="H154" s="2">
        <f t="shared" si="1"/>
        <v>0.45999999999912689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52792.68</v>
      </c>
      <c r="D155" s="1">
        <f>'PR-RAS'!E159</f>
        <v>67231.77</v>
      </c>
      <c r="E155" s="1">
        <v>0</v>
      </c>
      <c r="F155" s="1">
        <v>0</v>
      </c>
      <c r="G155" s="2">
        <f t="shared" si="0"/>
        <v>28837.457879999998</v>
      </c>
      <c r="H155" s="2">
        <f t="shared" si="1"/>
        <v>0.54999999999563443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52792.68</v>
      </c>
      <c r="D157" s="1">
        <f>'PR-RAS'!E161</f>
        <v>67231.77</v>
      </c>
      <c r="E157" s="1">
        <v>0</v>
      </c>
      <c r="F157" s="1">
        <v>0</v>
      </c>
      <c r="G157" s="2">
        <f t="shared" si="0"/>
        <v>29211.97032</v>
      </c>
      <c r="H157" s="2">
        <f t="shared" si="1"/>
        <v>0.54999999999563443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58037.710000000006</v>
      </c>
      <c r="D159" s="1">
        <f>'PR-RAS'!E163</f>
        <v>68437.740000000005</v>
      </c>
      <c r="E159" s="1">
        <v>0</v>
      </c>
      <c r="F159" s="1">
        <v>0</v>
      </c>
      <c r="G159" s="2">
        <f t="shared" si="0"/>
        <v>30796.284019999999</v>
      </c>
      <c r="H159" s="2">
        <f t="shared" si="1"/>
        <v>0.54999999998835847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23793.93</v>
      </c>
      <c r="D160" s="1">
        <f>'PR-RAS'!E164</f>
        <v>26989.129999999997</v>
      </c>
      <c r="E160" s="1">
        <v>0</v>
      </c>
      <c r="F160" s="1">
        <v>0</v>
      </c>
      <c r="G160" s="2">
        <f t="shared" si="0"/>
        <v>12365.77821</v>
      </c>
      <c r="H160" s="2">
        <f t="shared" si="1"/>
        <v>0.19999999999708962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1128.48</v>
      </c>
      <c r="D161" s="1">
        <f>'PR-RAS'!E165</f>
        <v>1483.37</v>
      </c>
      <c r="E161" s="1">
        <v>0</v>
      </c>
      <c r="F161" s="1">
        <v>0</v>
      </c>
      <c r="G161" s="2">
        <f t="shared" si="0"/>
        <v>655.23519999999996</v>
      </c>
      <c r="H161" s="2">
        <f t="shared" si="1"/>
        <v>0.84999999999990905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22510.57</v>
      </c>
      <c r="D162" s="1">
        <f>'PR-RAS'!E166</f>
        <v>25008.560000000001</v>
      </c>
      <c r="E162" s="1">
        <v>0</v>
      </c>
      <c r="F162" s="1">
        <v>0</v>
      </c>
      <c r="G162" s="2">
        <f t="shared" si="0"/>
        <v>11676.95809</v>
      </c>
      <c r="H162" s="2">
        <f t="shared" si="1"/>
        <v>0.86999999999898137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37.5</v>
      </c>
      <c r="D163" s="1">
        <f>'PR-RAS'!E167</f>
        <v>325.17</v>
      </c>
      <c r="E163" s="1">
        <v>0</v>
      </c>
      <c r="F163" s="1">
        <v>0</v>
      </c>
      <c r="G163" s="2">
        <f t="shared" si="0"/>
        <v>111.43008</v>
      </c>
      <c r="H163" s="2">
        <f t="shared" si="1"/>
        <v>0.67000000000001592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117.38</v>
      </c>
      <c r="D164" s="1">
        <f>'PR-RAS'!E168</f>
        <v>172.03</v>
      </c>
      <c r="E164" s="1">
        <v>0</v>
      </c>
      <c r="F164" s="1">
        <v>0</v>
      </c>
      <c r="G164" s="2">
        <f t="shared" si="0"/>
        <v>75.21472</v>
      </c>
      <c r="H164" s="2">
        <f t="shared" si="1"/>
        <v>0.40999999999999659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18107.660000000003</v>
      </c>
      <c r="D165" s="1">
        <f>'PR-RAS'!E169</f>
        <v>20493.95</v>
      </c>
      <c r="E165" s="1">
        <v>0</v>
      </c>
      <c r="F165" s="1">
        <v>0</v>
      </c>
      <c r="G165" s="2">
        <f t="shared" si="0"/>
        <v>9691.6718400000009</v>
      </c>
      <c r="H165" s="2">
        <f t="shared" si="1"/>
        <v>0.38999999999577994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4741.8100000000004</v>
      </c>
      <c r="D166" s="1">
        <f>'PR-RAS'!E170</f>
        <v>4562.04</v>
      </c>
      <c r="E166" s="1">
        <v>0</v>
      </c>
      <c r="F166" s="1">
        <v>0</v>
      </c>
      <c r="G166" s="2">
        <f t="shared" si="0"/>
        <v>2287.87185</v>
      </c>
      <c r="H166" s="2">
        <f t="shared" si="1"/>
        <v>0.22999999999956344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10610.36</v>
      </c>
      <c r="D167" s="1">
        <f>'PR-RAS'!E171</f>
        <v>12588.36</v>
      </c>
      <c r="E167" s="1">
        <v>0</v>
      </c>
      <c r="F167" s="1">
        <v>0</v>
      </c>
      <c r="G167" s="2">
        <f t="shared" si="0"/>
        <v>5940.6552800000009</v>
      </c>
      <c r="H167" s="2">
        <f t="shared" si="1"/>
        <v>0.72000000000116415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2543.31</v>
      </c>
      <c r="D168" s="1">
        <f>'PR-RAS'!E172</f>
        <v>3078.55</v>
      </c>
      <c r="E168" s="1">
        <v>0</v>
      </c>
      <c r="F168" s="1">
        <v>0</v>
      </c>
      <c r="G168" s="2">
        <f t="shared" si="0"/>
        <v>1452.96847</v>
      </c>
      <c r="H168" s="2">
        <f t="shared" si="1"/>
        <v>0.75999999999976353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212.18</v>
      </c>
      <c r="D170" s="1">
        <f>'PR-RAS'!E174</f>
        <v>265</v>
      </c>
      <c r="E170" s="1">
        <v>0</v>
      </c>
      <c r="F170" s="1">
        <v>0</v>
      </c>
      <c r="G170" s="2">
        <f t="shared" si="0"/>
        <v>125.42842000000002</v>
      </c>
      <c r="H170" s="2">
        <f t="shared" si="1"/>
        <v>0.18000000000000682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13761.2</v>
      </c>
      <c r="D173" s="1">
        <f>'PR-RAS'!E177</f>
        <v>19251.27</v>
      </c>
      <c r="E173" s="1">
        <v>0</v>
      </c>
      <c r="F173" s="1">
        <v>0</v>
      </c>
      <c r="G173" s="2">
        <f t="shared" si="0"/>
        <v>8989.3632799999996</v>
      </c>
      <c r="H173" s="2">
        <f t="shared" si="1"/>
        <v>0.47000000000116415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7866.14</v>
      </c>
      <c r="D174" s="1">
        <f>'PR-RAS'!E178</f>
        <v>8983.1299999999992</v>
      </c>
      <c r="E174" s="1">
        <v>0</v>
      </c>
      <c r="F174" s="1">
        <v>0</v>
      </c>
      <c r="G174" s="2">
        <f t="shared" si="0"/>
        <v>4469.0051999999996</v>
      </c>
      <c r="H174" s="2">
        <f t="shared" si="1"/>
        <v>0.26999999999952706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124.98</v>
      </c>
      <c r="D175" s="1">
        <f>'PR-RAS'!E179</f>
        <v>3364</v>
      </c>
      <c r="E175" s="1">
        <v>0</v>
      </c>
      <c r="F175" s="1">
        <v>0</v>
      </c>
      <c r="G175" s="2">
        <f t="shared" si="0"/>
        <v>1192.4185199999999</v>
      </c>
      <c r="H175" s="2">
        <f t="shared" si="1"/>
        <v>1.9999999999996021E-2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3174.49</v>
      </c>
      <c r="D177" s="1">
        <f>'PR-RAS'!E181</f>
        <v>3178.06</v>
      </c>
      <c r="E177" s="1">
        <v>0</v>
      </c>
      <c r="F177" s="1">
        <v>0</v>
      </c>
      <c r="G177" s="2">
        <f t="shared" si="0"/>
        <v>1677.3873599999999</v>
      </c>
      <c r="H177" s="2">
        <f t="shared" si="1"/>
        <v>0.54999999999972715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1052.6500000000001</v>
      </c>
      <c r="D179" s="1">
        <f>'PR-RAS'!E183</f>
        <v>1468.22</v>
      </c>
      <c r="E179" s="1">
        <v>0</v>
      </c>
      <c r="F179" s="1">
        <v>0</v>
      </c>
      <c r="G179" s="2">
        <f t="shared" si="0"/>
        <v>710.05801999999994</v>
      </c>
      <c r="H179" s="2">
        <f t="shared" si="1"/>
        <v>0.56999999999993634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1392.52</v>
      </c>
      <c r="D181" s="1">
        <f>'PR-RAS'!E185</f>
        <v>2011.86</v>
      </c>
      <c r="E181" s="1">
        <v>0</v>
      </c>
      <c r="F181" s="1">
        <v>0</v>
      </c>
      <c r="G181" s="2">
        <f t="shared" si="0"/>
        <v>974.92319999999995</v>
      </c>
      <c r="H181" s="2">
        <f t="shared" si="1"/>
        <v>0.62000000000011823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150.41999999999999</v>
      </c>
      <c r="D182" s="1">
        <f>'PR-RAS'!E186</f>
        <v>246</v>
      </c>
      <c r="E182" s="1">
        <v>0</v>
      </c>
      <c r="F182" s="1">
        <v>0</v>
      </c>
      <c r="G182" s="2">
        <f t="shared" si="0"/>
        <v>116.27801999999998</v>
      </c>
      <c r="H182" s="2">
        <f t="shared" si="1"/>
        <v>0.41999999999998749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2374.92</v>
      </c>
      <c r="D184" s="1">
        <f>'PR-RAS'!E188</f>
        <v>1703.3899999999999</v>
      </c>
      <c r="E184" s="1">
        <v>0</v>
      </c>
      <c r="F184" s="1">
        <v>0</v>
      </c>
      <c r="G184" s="2">
        <f t="shared" si="0"/>
        <v>1058.0510999999999</v>
      </c>
      <c r="H184" s="2">
        <f t="shared" si="1"/>
        <v>0.46999999999979991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75.86</v>
      </c>
      <c r="D186" s="1">
        <f>'PR-RAS'!E190</f>
        <v>0</v>
      </c>
      <c r="E186" s="1">
        <v>0</v>
      </c>
      <c r="F186" s="1">
        <v>0</v>
      </c>
      <c r="G186" s="2">
        <f t="shared" si="0"/>
        <v>14.0341</v>
      </c>
      <c r="H186" s="2">
        <f t="shared" si="1"/>
        <v>0.14000000000000057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399.13</v>
      </c>
      <c r="D187" s="1">
        <f>'PR-RAS'!E191</f>
        <v>297.01</v>
      </c>
      <c r="E187" s="1">
        <v>0</v>
      </c>
      <c r="F187" s="1">
        <v>0</v>
      </c>
      <c r="G187" s="2">
        <f t="shared" si="0"/>
        <v>184.7259</v>
      </c>
      <c r="H187" s="2">
        <f t="shared" si="1"/>
        <v>0.13999999999998636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1684.34</v>
      </c>
      <c r="D189" s="1">
        <f>'PR-RAS'!E193</f>
        <v>1156.33</v>
      </c>
      <c r="E189" s="1">
        <v>0</v>
      </c>
      <c r="F189" s="1">
        <v>0</v>
      </c>
      <c r="G189" s="2">
        <f t="shared" si="0"/>
        <v>751.43600000000004</v>
      </c>
      <c r="H189" s="2">
        <f t="shared" si="1"/>
        <v>0.66999999999984539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52.5</v>
      </c>
      <c r="D191" s="1">
        <f>'PR-RAS'!E195</f>
        <v>86.96</v>
      </c>
      <c r="E191" s="1">
        <v>0</v>
      </c>
      <c r="F191" s="1">
        <v>0</v>
      </c>
      <c r="G191" s="2">
        <f t="shared" si="0"/>
        <v>43.019799999999996</v>
      </c>
      <c r="H191" s="2">
        <f t="shared" si="1"/>
        <v>0.54000000000000625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1.82</v>
      </c>
      <c r="D192" s="1">
        <f>'PR-RAS'!E196</f>
        <v>0.56000000000000005</v>
      </c>
      <c r="E192" s="1">
        <v>0</v>
      </c>
      <c r="F192" s="1">
        <v>0</v>
      </c>
      <c r="G192" s="2">
        <f t="shared" si="0"/>
        <v>0.56154000000000004</v>
      </c>
      <c r="H192" s="2">
        <f t="shared" si="1"/>
        <v>0.61999999999999988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1.82</v>
      </c>
      <c r="D206" s="1">
        <f>'PR-RAS'!E210</f>
        <v>0.56000000000000005</v>
      </c>
      <c r="E206" s="1">
        <v>0</v>
      </c>
      <c r="F206" s="1">
        <v>0</v>
      </c>
      <c r="G206" s="2">
        <f t="shared" si="0"/>
        <v>0.60270000000000001</v>
      </c>
      <c r="H206" s="2">
        <f t="shared" si="1"/>
        <v>0.61999999999999988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1.82</v>
      </c>
      <c r="D209" s="1">
        <f>'PR-RAS'!E213</f>
        <v>0.56000000000000005</v>
      </c>
      <c r="E209" s="1">
        <v>0</v>
      </c>
      <c r="F209" s="1">
        <v>0</v>
      </c>
      <c r="G209" s="2">
        <f t="shared" si="0"/>
        <v>0.61152000000000006</v>
      </c>
      <c r="H209" s="2">
        <f t="shared" si="1"/>
        <v>0.61999999999999988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7153.21</v>
      </c>
      <c r="D248" s="1">
        <f>'PR-RAS'!E252</f>
        <v>9943.8799999999992</v>
      </c>
      <c r="E248" s="1">
        <v>0</v>
      </c>
      <c r="F248" s="1">
        <v>0</v>
      </c>
      <c r="G248" s="2">
        <f t="shared" si="0"/>
        <v>6679.1195899999993</v>
      </c>
      <c r="H248" s="2">
        <f t="shared" si="1"/>
        <v>0.33000000000083674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7153.21</v>
      </c>
      <c r="D255" s="1">
        <f>'PR-RAS'!E259</f>
        <v>9943.8799999999992</v>
      </c>
      <c r="E255" s="1">
        <v>0</v>
      </c>
      <c r="F255" s="1">
        <v>0</v>
      </c>
      <c r="G255" s="2">
        <f t="shared" si="0"/>
        <v>6868.4063799999994</v>
      </c>
      <c r="H255" s="2">
        <f t="shared" si="1"/>
        <v>0.33000000000083674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7153.21</v>
      </c>
      <c r="D257" s="1">
        <f>'PR-RAS'!E261</f>
        <v>9943.8799999999992</v>
      </c>
      <c r="E257" s="1">
        <v>0</v>
      </c>
      <c r="F257" s="1">
        <v>0</v>
      </c>
      <c r="G257" s="2">
        <f t="shared" si="0"/>
        <v>6922.4883199999995</v>
      </c>
      <c r="H257" s="2">
        <f t="shared" si="1"/>
        <v>0.33000000000083674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110.08</v>
      </c>
      <c r="D259" s="1">
        <f>'PR-RAS'!E263</f>
        <v>127.94</v>
      </c>
      <c r="E259" s="1">
        <v>0</v>
      </c>
      <c r="F259" s="1">
        <v>0</v>
      </c>
      <c r="G259" s="2">
        <f t="shared" si="0"/>
        <v>94.417680000000004</v>
      </c>
      <c r="H259" s="2">
        <f t="shared" si="1"/>
        <v>0.14000000000000057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110.08</v>
      </c>
      <c r="D260" s="1">
        <f>'PR-RAS'!E264</f>
        <v>127.94</v>
      </c>
      <c r="E260" s="1">
        <v>0</v>
      </c>
      <c r="F260" s="1">
        <v>0</v>
      </c>
      <c r="G260" s="2">
        <f t="shared" si="0"/>
        <v>94.783639999999991</v>
      </c>
      <c r="H260" s="2">
        <f t="shared" si="1"/>
        <v>0.14000000000000057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110.08</v>
      </c>
      <c r="D262" s="1">
        <f>'PR-RAS'!E266</f>
        <v>127.94</v>
      </c>
      <c r="E262" s="1">
        <v>0</v>
      </c>
      <c r="F262" s="1">
        <v>0</v>
      </c>
      <c r="G262" s="2">
        <f t="shared" si="0"/>
        <v>95.515559999999994</v>
      </c>
      <c r="H262" s="2">
        <f t="shared" si="1"/>
        <v>0.14000000000000057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454400.35000000009</v>
      </c>
      <c r="D285" s="1">
        <f>'PR-RAS'!E289</f>
        <v>570935.20000000007</v>
      </c>
      <c r="E285" s="1">
        <v>0</v>
      </c>
      <c r="F285" s="1">
        <v>0</v>
      </c>
      <c r="G285" s="2">
        <f t="shared" si="8"/>
        <v>453340.89300000004</v>
      </c>
      <c r="H285" s="2">
        <f t="shared" si="9"/>
        <v>0.55000000016298145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34310.319999999949</v>
      </c>
      <c r="D286" s="1">
        <f>'PR-RAS'!E290</f>
        <v>0</v>
      </c>
      <c r="E286" s="1">
        <v>0</v>
      </c>
      <c r="F286" s="1">
        <v>0</v>
      </c>
      <c r="G286" s="2">
        <f t="shared" si="8"/>
        <v>9778.4411999999847</v>
      </c>
      <c r="H286" s="2">
        <f t="shared" si="9"/>
        <v>0.31999999994877726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2232.6600000000326</v>
      </c>
      <c r="E287" s="1">
        <v>0</v>
      </c>
      <c r="F287" s="1">
        <v>0</v>
      </c>
      <c r="G287" s="2">
        <f t="shared" si="8"/>
        <v>1277.0815200000186</v>
      </c>
      <c r="H287" s="2">
        <f t="shared" si="9"/>
        <v>0.33999999996740371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3399.85</v>
      </c>
      <c r="D288" s="1">
        <f>'PR-RAS'!E292</f>
        <v>30385.29</v>
      </c>
      <c r="E288" s="1">
        <v>0</v>
      </c>
      <c r="F288" s="1">
        <v>0</v>
      </c>
      <c r="G288" s="2">
        <f t="shared" si="8"/>
        <v>18416.913409999997</v>
      </c>
      <c r="H288" s="2">
        <f t="shared" si="9"/>
        <v>0.44000000000096406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783.42</v>
      </c>
      <c r="D345" s="1">
        <f>'PR-RAS'!E350</f>
        <v>317.54000000000002</v>
      </c>
      <c r="E345" s="1">
        <v>0</v>
      </c>
      <c r="F345" s="1">
        <v>0</v>
      </c>
      <c r="G345" s="2">
        <f t="shared" si="8"/>
        <v>487.96399999999994</v>
      </c>
      <c r="H345" s="2">
        <f t="shared" si="9"/>
        <v>0.87999999999993861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783.42</v>
      </c>
      <c r="D358" s="1">
        <f>'PR-RAS'!E363</f>
        <v>317.54000000000002</v>
      </c>
      <c r="E358" s="1">
        <v>0</v>
      </c>
      <c r="F358" s="1">
        <v>0</v>
      </c>
      <c r="G358" s="2">
        <f t="shared" si="8"/>
        <v>506.40449999999998</v>
      </c>
      <c r="H358" s="2">
        <f t="shared" si="9"/>
        <v>0.87999999999993861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783.42</v>
      </c>
      <c r="D378" s="1">
        <f>'PR-RAS'!E383</f>
        <v>317.54000000000002</v>
      </c>
      <c r="E378" s="1">
        <v>0</v>
      </c>
      <c r="F378" s="1">
        <v>0</v>
      </c>
      <c r="G378" s="2">
        <f t="shared" si="8"/>
        <v>534.77449999999999</v>
      </c>
      <c r="H378" s="2">
        <f t="shared" si="9"/>
        <v>0.87999999999993861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783.42</v>
      </c>
      <c r="D379" s="1">
        <f>'PR-RAS'!E384</f>
        <v>317.54000000000002</v>
      </c>
      <c r="E379" s="1">
        <v>0</v>
      </c>
      <c r="F379" s="1">
        <v>0</v>
      </c>
      <c r="G379" s="2">
        <f t="shared" si="8"/>
        <v>536.19299999999998</v>
      </c>
      <c r="H379" s="2">
        <f t="shared" si="9"/>
        <v>0.87999999999993861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783.42</v>
      </c>
      <c r="D403" s="1">
        <f>'PR-RAS'!E408</f>
        <v>317.54000000000002</v>
      </c>
      <c r="E403" s="1">
        <v>0</v>
      </c>
      <c r="F403" s="1">
        <v>0</v>
      </c>
      <c r="G403" s="2">
        <f t="shared" si="8"/>
        <v>570.23700000000008</v>
      </c>
      <c r="H403" s="2">
        <f t="shared" si="9"/>
        <v>0.87999999999993861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783.42</v>
      </c>
      <c r="D405" s="1">
        <f>'PR-RAS'!E410</f>
        <v>0</v>
      </c>
      <c r="E405" s="1">
        <v>0</v>
      </c>
      <c r="F405" s="1">
        <v>0</v>
      </c>
      <c r="G405" s="2">
        <f t="shared" si="8"/>
        <v>316.50168000000002</v>
      </c>
      <c r="H405" s="2">
        <f t="shared" si="9"/>
        <v>0.41999999999995907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488710.67000000004</v>
      </c>
      <c r="D407" s="1">
        <f>'PR-RAS'!E412</f>
        <v>568702.54</v>
      </c>
      <c r="E407" s="1">
        <v>0</v>
      </c>
      <c r="F407" s="1">
        <v>0</v>
      </c>
      <c r="G407" s="2">
        <f t="shared" si="8"/>
        <v>660202.99450000003</v>
      </c>
      <c r="H407" s="2">
        <f t="shared" si="9"/>
        <v>0.78999999992083758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455183.77000000008</v>
      </c>
      <c r="D408" s="1">
        <f>'PR-RAS'!E413</f>
        <v>571252.74000000011</v>
      </c>
      <c r="E408" s="1">
        <v>0</v>
      </c>
      <c r="F408" s="1">
        <v>0</v>
      </c>
      <c r="G408" s="2">
        <f t="shared" si="8"/>
        <v>650259.5247500001</v>
      </c>
      <c r="H408" s="2">
        <f t="shared" si="9"/>
        <v>0.48999999981606379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33526.899999999965</v>
      </c>
      <c r="D409" s="1">
        <f>'PR-RAS'!E414</f>
        <v>0</v>
      </c>
      <c r="E409" s="1">
        <v>0</v>
      </c>
      <c r="F409" s="1">
        <v>0</v>
      </c>
      <c r="G409" s="2">
        <f t="shared" si="8"/>
        <v>13678.975199999984</v>
      </c>
      <c r="H409" s="2">
        <f t="shared" si="9"/>
        <v>0.1000000000349246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2550.2000000000698</v>
      </c>
      <c r="E410" s="1">
        <v>0</v>
      </c>
      <c r="F410" s="1">
        <v>0</v>
      </c>
      <c r="G410" s="2">
        <f t="shared" si="8"/>
        <v>2086.0636000000568</v>
      </c>
      <c r="H410" s="2">
        <f t="shared" si="9"/>
        <v>0.20000000006984919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2616.4299999999998</v>
      </c>
      <c r="D411" s="1">
        <f>'PR-RAS'!E416</f>
        <v>30385.29</v>
      </c>
      <c r="E411" s="1">
        <v>0</v>
      </c>
      <c r="F411" s="1">
        <v>0</v>
      </c>
      <c r="G411" s="2">
        <f t="shared" si="8"/>
        <v>25988.6741</v>
      </c>
      <c r="H411" s="2">
        <f t="shared" si="9"/>
        <v>0.72000000000070941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488710.67000000004</v>
      </c>
      <c r="D633" s="1">
        <f>'PR-RAS'!E639</f>
        <v>568702.54</v>
      </c>
      <c r="E633" s="1">
        <v>0</v>
      </c>
      <c r="F633" s="1">
        <v>0</v>
      </c>
      <c r="G633" s="2">
        <f t="shared" si="10"/>
        <v>1027705.154</v>
      </c>
      <c r="H633" s="2">
        <f t="shared" si="11"/>
        <v>0.78999999992083758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455183.77000000008</v>
      </c>
      <c r="D634" s="1">
        <f>'PR-RAS'!E640</f>
        <v>571252.74000000011</v>
      </c>
      <c r="E634" s="1">
        <v>0</v>
      </c>
      <c r="F634" s="1">
        <v>0</v>
      </c>
      <c r="G634" s="2">
        <f t="shared" si="10"/>
        <v>1011337.2952500002</v>
      </c>
      <c r="H634" s="2">
        <f t="shared" si="11"/>
        <v>0.48999999981606379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33526.899999999965</v>
      </c>
      <c r="D635" s="1">
        <f>'PR-RAS'!E641</f>
        <v>0</v>
      </c>
      <c r="E635" s="1">
        <v>0</v>
      </c>
      <c r="F635" s="1">
        <v>0</v>
      </c>
      <c r="G635" s="2">
        <f t="shared" si="10"/>
        <v>21256.054599999978</v>
      </c>
      <c r="H635" s="2">
        <f t="shared" si="11"/>
        <v>0.1000000000349246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2550.2000000000698</v>
      </c>
      <c r="E636" s="1">
        <v>0</v>
      </c>
      <c r="F636" s="1">
        <v>0</v>
      </c>
      <c r="G636" s="2">
        <f t="shared" si="10"/>
        <v>3238.7540000000886</v>
      </c>
      <c r="H636" s="2">
        <f t="shared" si="11"/>
        <v>0.20000000006984919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2616.4299999999998</v>
      </c>
      <c r="D637" s="1">
        <f>'PR-RAS'!E643</f>
        <v>30385.29</v>
      </c>
      <c r="E637" s="1">
        <v>0</v>
      </c>
      <c r="F637" s="1">
        <v>0</v>
      </c>
      <c r="G637" s="2">
        <f t="shared" si="10"/>
        <v>40314.138360000004</v>
      </c>
      <c r="H637" s="2">
        <f t="shared" si="11"/>
        <v>0.72000000000070941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36143.329999999965</v>
      </c>
      <c r="D639" s="1">
        <f>'PR-RAS'!E645</f>
        <v>27835.089999999931</v>
      </c>
      <c r="E639" s="1">
        <v>0</v>
      </c>
      <c r="F639" s="1">
        <v>0</v>
      </c>
      <c r="G639" s="2">
        <f t="shared" si="10"/>
        <v>58577.019379999896</v>
      </c>
      <c r="H639" s="2">
        <f t="shared" si="11"/>
        <v>0.41999999989639036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36504.46</v>
      </c>
      <c r="D641" s="1">
        <f>'PR-RAS'!E647</f>
        <v>42422.23</v>
      </c>
      <c r="E641" s="1">
        <v>0</v>
      </c>
      <c r="F641" s="1">
        <v>0</v>
      </c>
      <c r="G641" s="2">
        <f t="shared" si="10"/>
        <v>77663.308800000013</v>
      </c>
      <c r="H641" s="2">
        <f t="shared" si="11"/>
        <v>0.69000000000232831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v>
      </c>
      <c r="D647" s="1">
        <f>'PR-RAS'!E654</f>
        <v>28</v>
      </c>
      <c r="E647" s="1">
        <v>0</v>
      </c>
      <c r="F647" s="1">
        <v>0</v>
      </c>
      <c r="G647" s="2">
        <f t="shared" si="10"/>
        <v>54.910000000000004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v>
      </c>
      <c r="D649" s="1">
        <f>'PR-RAS'!E656</f>
        <v>17</v>
      </c>
      <c r="E649" s="1">
        <v>0</v>
      </c>
      <c r="F649" s="1">
        <v>0</v>
      </c>
      <c r="G649" s="2">
        <f t="shared" si="10"/>
        <v>33.695999999999998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414985.19</v>
      </c>
      <c r="D668" s="1">
        <f>'PR-RAS'!E675</f>
        <v>529832.80000000005</v>
      </c>
      <c r="E668" s="1">
        <v>0</v>
      </c>
      <c r="F668" s="1">
        <v>0</v>
      </c>
      <c r="G668" s="2">
        <f t="shared" si="10"/>
        <v>983592.0769300001</v>
      </c>
      <c r="H668" s="2">
        <f t="shared" si="11"/>
        <v>0.38999999995576218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37880.589999999997</v>
      </c>
      <c r="D669" s="1">
        <f>'PR-RAS'!E676</f>
        <v>6904.07</v>
      </c>
      <c r="E669" s="1">
        <v>0</v>
      </c>
      <c r="F669" s="1">
        <v>0</v>
      </c>
      <c r="G669" s="2">
        <f t="shared" si="10"/>
        <v>34528.071640000002</v>
      </c>
      <c r="H669" s="2">
        <f t="shared" si="11"/>
        <v>0.48000000000320142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769.34</v>
      </c>
      <c r="D670" s="1">
        <f>'PR-RAS'!E677</f>
        <v>318.41000000000003</v>
      </c>
      <c r="E670" s="1">
        <v>0</v>
      </c>
      <c r="F670" s="1">
        <v>0</v>
      </c>
      <c r="G670" s="2">
        <f t="shared" si="10"/>
        <v>940.72104000000013</v>
      </c>
      <c r="H670" s="2">
        <f t="shared" si="11"/>
        <v>0.75000000000005684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124.98</v>
      </c>
      <c r="E705" s="1">
        <v>0</v>
      </c>
      <c r="F705" s="1">
        <v>0</v>
      </c>
      <c r="G705" s="2">
        <f t="shared" si="10"/>
        <v>175.97183999999999</v>
      </c>
      <c r="H705" s="2">
        <f t="shared" si="11"/>
        <v>1.9999999999996021E-2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2107.6</v>
      </c>
      <c r="D709" s="1">
        <f>'PR-RAS'!E716</f>
        <v>1894.34</v>
      </c>
      <c r="E709" s="1">
        <v>0</v>
      </c>
      <c r="F709" s="1">
        <v>0</v>
      </c>
      <c r="G709" s="2">
        <f t="shared" si="10"/>
        <v>4174.5662399999992</v>
      </c>
      <c r="H709" s="2">
        <f t="shared" si="11"/>
        <v>0.74000000000000909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491.48</v>
      </c>
      <c r="D710" s="1">
        <f>'PR-RAS'!E717</f>
        <v>662.16</v>
      </c>
      <c r="E710" s="1">
        <v>0</v>
      </c>
      <c r="F710" s="1">
        <v>0</v>
      </c>
      <c r="G710" s="2">
        <f t="shared" si="10"/>
        <v>1287.4022</v>
      </c>
      <c r="H710" s="2">
        <f t="shared" si="11"/>
        <v>0.63999999999998636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22510.57</v>
      </c>
      <c r="D711" s="1">
        <f>'PR-RAS'!E718</f>
        <v>25008.560000000001</v>
      </c>
      <c r="E711" s="1">
        <v>0</v>
      </c>
      <c r="F711" s="1">
        <v>0</v>
      </c>
      <c r="G711" s="2">
        <f t="shared" si="10"/>
        <v>51494.659899999999</v>
      </c>
      <c r="H711" s="2">
        <f t="shared" si="11"/>
        <v>0.86999999999898137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796.35</v>
      </c>
      <c r="D713" s="1">
        <f>'PR-RAS'!E720</f>
        <v>955.62</v>
      </c>
      <c r="E713" s="1">
        <v>0</v>
      </c>
      <c r="F713" s="1">
        <v>0</v>
      </c>
      <c r="G713" s="2">
        <f t="shared" si="10"/>
        <v>1927.8040800000001</v>
      </c>
      <c r="H713" s="2">
        <f t="shared" si="11"/>
        <v>0.73000000000001819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7153.21</v>
      </c>
      <c r="D821" s="1">
        <f>'PR-RAS'!E828</f>
        <v>9943.8799999999992</v>
      </c>
      <c r="E821" s="1">
        <v>0</v>
      </c>
      <c r="F821" s="1">
        <v>0</v>
      </c>
      <c r="G821" s="2">
        <f t="shared" si="18"/>
        <v>22173.595399999998</v>
      </c>
      <c r="H821" s="2">
        <f t="shared" si="19"/>
        <v>0.33000000000083674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755821.0900000002</v>
      </c>
      <c r="D984" s="6">
        <f>BILANCA!E6</f>
        <v>738151.19000000006</v>
      </c>
      <c r="E984" s="6">
        <v>0</v>
      </c>
      <c r="F984" s="6">
        <v>0</v>
      </c>
      <c r="G984" s="7">
        <f t="shared" ref="G984:G1241" si="22">B984/1000*C984+B984/500*D984</f>
        <v>2232.1234700000005</v>
      </c>
      <c r="H984" s="7">
        <f t="shared" si="19"/>
        <v>0.28000000026077032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678675.98000000021</v>
      </c>
      <c r="D985" s="1">
        <f>BILANCA!E7</f>
        <v>665438.94000000006</v>
      </c>
      <c r="E985" s="1">
        <v>0</v>
      </c>
      <c r="F985" s="1">
        <v>0</v>
      </c>
      <c r="G985" s="2">
        <f t="shared" si="22"/>
        <v>4019.1077200000009</v>
      </c>
      <c r="H985" s="2">
        <f t="shared" si="19"/>
        <v>7.999999972525984E-2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678675.98000000021</v>
      </c>
      <c r="D990" s="1">
        <f>BILANCA!E12</f>
        <v>665438.94000000006</v>
      </c>
      <c r="E990" s="1">
        <v>0</v>
      </c>
      <c r="F990" s="1">
        <v>0</v>
      </c>
      <c r="G990" s="2">
        <f t="shared" si="22"/>
        <v>14066.877020000004</v>
      </c>
      <c r="H990" s="2">
        <f t="shared" si="19"/>
        <v>7.999999972525984E-2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659482.91000000015</v>
      </c>
      <c r="D991" s="1">
        <f>BILANCA!E13</f>
        <v>648412.25000000012</v>
      </c>
      <c r="E991" s="1">
        <v>0</v>
      </c>
      <c r="F991" s="1">
        <v>0</v>
      </c>
      <c r="G991" s="2">
        <f t="shared" si="22"/>
        <v>15650.459280000003</v>
      </c>
      <c r="H991" s="2">
        <f t="shared" si="19"/>
        <v>0.33999999996740371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1063656.8600000001</v>
      </c>
      <c r="D993" s="1">
        <f>BILANCA!E15</f>
        <v>1063656.8600000001</v>
      </c>
      <c r="E993" s="1">
        <v>0</v>
      </c>
      <c r="F993" s="1">
        <v>0</v>
      </c>
      <c r="G993" s="2">
        <f t="shared" si="22"/>
        <v>31909.705800000003</v>
      </c>
      <c r="H993" s="2">
        <f t="shared" si="19"/>
        <v>0.27999999979510903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404173.95</v>
      </c>
      <c r="D996" s="1">
        <f>BILANCA!E18</f>
        <v>415244.61</v>
      </c>
      <c r="E996" s="1">
        <v>0</v>
      </c>
      <c r="F996" s="1">
        <v>0</v>
      </c>
      <c r="G996" s="2">
        <f t="shared" si="22"/>
        <v>16050.621209999998</v>
      </c>
      <c r="H996" s="2">
        <f t="shared" si="19"/>
        <v>0.44000000000232831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2483.9200000000128</v>
      </c>
      <c r="D997" s="1">
        <f>BILANCA!E19</f>
        <v>0</v>
      </c>
      <c r="E997" s="1">
        <v>0</v>
      </c>
      <c r="F997" s="1">
        <v>0</v>
      </c>
      <c r="G997" s="2">
        <f t="shared" si="22"/>
        <v>34.774880000000181</v>
      </c>
      <c r="H997" s="2">
        <f t="shared" si="19"/>
        <v>7.9999999987194315E-2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72962.880000000005</v>
      </c>
      <c r="D998" s="1">
        <f>BILANCA!E20</f>
        <v>105514.95</v>
      </c>
      <c r="E998" s="1">
        <v>0</v>
      </c>
      <c r="F998" s="1">
        <v>0</v>
      </c>
      <c r="G998" s="2">
        <f t="shared" si="22"/>
        <v>4259.8917000000001</v>
      </c>
      <c r="H998" s="2">
        <f t="shared" si="19"/>
        <v>0.16999999999825377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485.77</v>
      </c>
      <c r="D999" s="1">
        <f>BILANCA!E21</f>
        <v>485.77</v>
      </c>
      <c r="E999" s="1">
        <v>0</v>
      </c>
      <c r="F999" s="1">
        <v>0</v>
      </c>
      <c r="G999" s="2">
        <f t="shared" si="22"/>
        <v>23.316959999999998</v>
      </c>
      <c r="H999" s="2">
        <f t="shared" si="19"/>
        <v>0.46000000000003638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141974.19</v>
      </c>
      <c r="D1000" s="1">
        <f>BILANCA!E22</f>
        <v>141974.19</v>
      </c>
      <c r="E1000" s="1">
        <v>0</v>
      </c>
      <c r="F1000" s="1">
        <v>0</v>
      </c>
      <c r="G1000" s="2">
        <f t="shared" si="22"/>
        <v>7240.6836900000008</v>
      </c>
      <c r="H1000" s="2">
        <f t="shared" si="19"/>
        <v>0.38000000000465661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6793.75</v>
      </c>
      <c r="E1002" s="1">
        <v>0</v>
      </c>
      <c r="F1002" s="1">
        <v>0</v>
      </c>
      <c r="G1002" s="2">
        <f t="shared" si="22"/>
        <v>258.16249999999997</v>
      </c>
      <c r="H1002" s="2">
        <f t="shared" si="19"/>
        <v>0.25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8766.7099999999991</v>
      </c>
      <c r="D1003" s="1">
        <f>BILANCA!E25</f>
        <v>8766.7099999999991</v>
      </c>
      <c r="E1003" s="1">
        <v>0</v>
      </c>
      <c r="F1003" s="1">
        <v>0</v>
      </c>
      <c r="G1003" s="2">
        <f t="shared" si="22"/>
        <v>526.00259999999992</v>
      </c>
      <c r="H1003" s="2">
        <f t="shared" si="19"/>
        <v>0.58000000000174623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14177.02</v>
      </c>
      <c r="D1004" s="1">
        <f>BILANCA!E26</f>
        <v>48353.38</v>
      </c>
      <c r="E1004" s="1">
        <v>0</v>
      </c>
      <c r="F1004" s="1">
        <v>0</v>
      </c>
      <c r="G1004" s="2">
        <f t="shared" si="22"/>
        <v>2328.5593800000001</v>
      </c>
      <c r="H1004" s="2">
        <f t="shared" si="19"/>
        <v>0.39999999999781721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235882.65</v>
      </c>
      <c r="D1006" s="1">
        <f>BILANCA!E28</f>
        <v>311888.75</v>
      </c>
      <c r="E1006" s="1">
        <v>0</v>
      </c>
      <c r="F1006" s="1">
        <v>0</v>
      </c>
      <c r="G1006" s="2">
        <f t="shared" si="22"/>
        <v>19772.18345</v>
      </c>
      <c r="H1006" s="2">
        <f t="shared" si="19"/>
        <v>0.60000000000582077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16709.149999999998</v>
      </c>
      <c r="D1013" s="1">
        <f>BILANCA!E35</f>
        <v>17026.689999999999</v>
      </c>
      <c r="E1013" s="1">
        <v>0</v>
      </c>
      <c r="F1013" s="1">
        <v>0</v>
      </c>
      <c r="G1013" s="2">
        <f t="shared" si="22"/>
        <v>1522.8758999999998</v>
      </c>
      <c r="H1013" s="2">
        <f t="shared" si="19"/>
        <v>0.45999999999912689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16120.41</v>
      </c>
      <c r="D1014" s="1">
        <f>BILANCA!E36</f>
        <v>16437.95</v>
      </c>
      <c r="E1014" s="1">
        <v>0</v>
      </c>
      <c r="F1014" s="1">
        <v>0</v>
      </c>
      <c r="G1014" s="2">
        <f t="shared" si="22"/>
        <v>1518.88561</v>
      </c>
      <c r="H1014" s="2">
        <f t="shared" si="19"/>
        <v>0.45999999999912689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751.32</v>
      </c>
      <c r="D1015" s="1">
        <f>BILANCA!E37</f>
        <v>751.32</v>
      </c>
      <c r="E1015" s="1">
        <v>0</v>
      </c>
      <c r="F1015" s="1">
        <v>0</v>
      </c>
      <c r="G1015" s="2">
        <f t="shared" si="22"/>
        <v>72.126720000000006</v>
      </c>
      <c r="H1015" s="2">
        <f t="shared" si="19"/>
        <v>0.64000000000010004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162.58000000000001</v>
      </c>
      <c r="D1018" s="1">
        <f>BILANCA!E40</f>
        <v>162.58000000000001</v>
      </c>
      <c r="E1018" s="1">
        <v>0</v>
      </c>
      <c r="F1018" s="1">
        <v>0</v>
      </c>
      <c r="G1018" s="2">
        <f t="shared" si="22"/>
        <v>17.070900000000002</v>
      </c>
      <c r="H1018" s="2">
        <f t="shared" si="19"/>
        <v>0.83999999999997499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5128.8100000000004</v>
      </c>
      <c r="D1032" s="1">
        <f>BILANCA!E54</f>
        <v>13255</v>
      </c>
      <c r="E1032" s="1">
        <v>0</v>
      </c>
      <c r="F1032" s="1">
        <v>0</v>
      </c>
      <c r="G1032" s="2">
        <f t="shared" si="22"/>
        <v>1550.30169</v>
      </c>
      <c r="H1032" s="2">
        <f t="shared" si="19"/>
        <v>0.18999999999959982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5128.8100000000004</v>
      </c>
      <c r="D1033" s="1">
        <f>BILANCA!E55</f>
        <v>13255</v>
      </c>
      <c r="E1033" s="1">
        <v>0</v>
      </c>
      <c r="F1033" s="1">
        <v>0</v>
      </c>
      <c r="G1033" s="2">
        <f t="shared" si="22"/>
        <v>1581.9405000000002</v>
      </c>
      <c r="H1033" s="2">
        <f t="shared" si="19"/>
        <v>0.18999999999959982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77145.11</v>
      </c>
      <c r="D1046" s="1">
        <f>BILANCA!E68</f>
        <v>72712.25</v>
      </c>
      <c r="E1046" s="1">
        <v>0</v>
      </c>
      <c r="F1046" s="1">
        <v>0</v>
      </c>
      <c r="G1046" s="2">
        <f t="shared" si="22"/>
        <v>14021.88543</v>
      </c>
      <c r="H1046" s="2">
        <f t="shared" si="19"/>
        <v>0.36000000000058208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3855.73</v>
      </c>
      <c r="D1056" s="1">
        <f>BILANCA!E78</f>
        <v>90.81</v>
      </c>
      <c r="E1056" s="1">
        <v>0</v>
      </c>
      <c r="F1056" s="1">
        <v>0</v>
      </c>
      <c r="G1056" s="2">
        <f t="shared" si="22"/>
        <v>294.72654999999997</v>
      </c>
      <c r="H1056" s="2">
        <f t="shared" si="19"/>
        <v>0.45999999999997954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3855.73</v>
      </c>
      <c r="D1064" s="1">
        <f>BILANCA!E86</f>
        <v>90.81</v>
      </c>
      <c r="E1064" s="1">
        <v>0</v>
      </c>
      <c r="F1064" s="1">
        <v>0</v>
      </c>
      <c r="G1064" s="2">
        <f t="shared" si="22"/>
        <v>327.02535000000006</v>
      </c>
      <c r="H1064" s="2">
        <f t="shared" si="19"/>
        <v>0.45999999999997954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36784.92</v>
      </c>
      <c r="D1124" s="1">
        <f>BILANCA!E146</f>
        <v>30199.21</v>
      </c>
      <c r="E1124" s="1">
        <v>0</v>
      </c>
      <c r="F1124" s="1">
        <v>0</v>
      </c>
      <c r="G1124" s="2">
        <f t="shared" si="22"/>
        <v>13702.850939999998</v>
      </c>
      <c r="H1124" s="2">
        <f t="shared" si="23"/>
        <v>0.29000000000087311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36784.92</v>
      </c>
      <c r="D1139" s="1">
        <f>BILANCA!E161</f>
        <v>30199.21</v>
      </c>
      <c r="E1139" s="1">
        <v>0</v>
      </c>
      <c r="F1139" s="1">
        <v>0</v>
      </c>
      <c r="G1139" s="2">
        <f t="shared" si="22"/>
        <v>15160.60104</v>
      </c>
      <c r="H1139" s="2">
        <f t="shared" si="23"/>
        <v>0.29000000000087311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36504.46</v>
      </c>
      <c r="D1148" s="1">
        <f>BILANCA!E170</f>
        <v>42422.23</v>
      </c>
      <c r="E1148" s="1">
        <v>0</v>
      </c>
      <c r="F1148" s="1">
        <v>0</v>
      </c>
      <c r="G1148" s="2">
        <f t="shared" si="22"/>
        <v>20022.571800000002</v>
      </c>
      <c r="H1148" s="2">
        <f t="shared" si="23"/>
        <v>0.69000000000232831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36504.46</v>
      </c>
      <c r="D1151" s="1">
        <f>BILANCA!E173</f>
        <v>42422.23</v>
      </c>
      <c r="E1151" s="1">
        <v>0</v>
      </c>
      <c r="F1151" s="1">
        <v>0</v>
      </c>
      <c r="G1151" s="2">
        <f t="shared" si="22"/>
        <v>20386.618560000003</v>
      </c>
      <c r="H1151" s="2">
        <f t="shared" si="23"/>
        <v>0.69000000000232831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755821.09</v>
      </c>
      <c r="D1152" s="1">
        <f>BILANCA!E175</f>
        <v>738151.19</v>
      </c>
      <c r="E1152" s="1">
        <v>0</v>
      </c>
      <c r="F1152" s="1">
        <v>0</v>
      </c>
      <c r="G1152" s="2">
        <f t="shared" si="22"/>
        <v>377228.86642999999</v>
      </c>
      <c r="H1152" s="2">
        <f t="shared" si="23"/>
        <v>0.27999999991152436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46899.289999999994</v>
      </c>
      <c r="D1153" s="1">
        <f>BILANCA!E176</f>
        <v>48042.85</v>
      </c>
      <c r="E1153" s="1">
        <v>0</v>
      </c>
      <c r="F1153" s="1">
        <v>0</v>
      </c>
      <c r="G1153" s="2">
        <f t="shared" si="22"/>
        <v>24307.4483</v>
      </c>
      <c r="H1153" s="2">
        <f t="shared" si="23"/>
        <v>0.43999999999505235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46366.95</v>
      </c>
      <c r="D1154" s="1">
        <f>BILANCA!E177</f>
        <v>48042.85</v>
      </c>
      <c r="E1154" s="1">
        <v>0</v>
      </c>
      <c r="F1154" s="1">
        <v>0</v>
      </c>
      <c r="G1154" s="2">
        <f t="shared" si="22"/>
        <v>24359.403149999998</v>
      </c>
      <c r="H1154" s="2">
        <f t="shared" si="23"/>
        <v>0.20000000000436557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35270.49</v>
      </c>
      <c r="D1155" s="1">
        <f>BILANCA!E178</f>
        <v>40864.31</v>
      </c>
      <c r="E1155" s="1">
        <v>0</v>
      </c>
      <c r="F1155" s="1">
        <v>0</v>
      </c>
      <c r="G1155" s="2">
        <f t="shared" si="22"/>
        <v>20123.846919999996</v>
      </c>
      <c r="H1155" s="2">
        <f t="shared" si="23"/>
        <v>0.79999999999563443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5016.09</v>
      </c>
      <c r="D1156" s="1">
        <f>BILANCA!E179</f>
        <v>5222.55</v>
      </c>
      <c r="E1156" s="1">
        <v>0</v>
      </c>
      <c r="F1156" s="1">
        <v>0</v>
      </c>
      <c r="G1156" s="2">
        <f t="shared" si="22"/>
        <v>2674.7858699999997</v>
      </c>
      <c r="H1156" s="2">
        <f t="shared" si="23"/>
        <v>0.53999999999996362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0.06</v>
      </c>
      <c r="D1157" s="1">
        <f>BILANCA!E180</f>
        <v>7.0000000000000007E-2</v>
      </c>
      <c r="E1157" s="1">
        <v>0</v>
      </c>
      <c r="F1157" s="1">
        <v>0</v>
      </c>
      <c r="G1157" s="2">
        <f t="shared" si="22"/>
        <v>3.4799999999999998E-2</v>
      </c>
      <c r="H1157" s="2">
        <f t="shared" si="23"/>
        <v>0.13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0.06</v>
      </c>
      <c r="D1160" s="1">
        <f>BILANCA!E183</f>
        <v>7.0000000000000007E-2</v>
      </c>
      <c r="E1160" s="1">
        <v>0</v>
      </c>
      <c r="F1160" s="1">
        <v>0</v>
      </c>
      <c r="G1160" s="2">
        <f t="shared" si="22"/>
        <v>3.5400000000000001E-2</v>
      </c>
      <c r="H1160" s="2">
        <f t="shared" si="23"/>
        <v>0.13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2453.62</v>
      </c>
      <c r="D1163" s="1">
        <f>BILANCA!E186</f>
        <v>60.85</v>
      </c>
      <c r="E1163" s="1">
        <v>0</v>
      </c>
      <c r="F1163" s="1">
        <v>0</v>
      </c>
      <c r="G1163" s="2">
        <f t="shared" si="22"/>
        <v>463.55759999999998</v>
      </c>
      <c r="H1163" s="2">
        <f t="shared" si="23"/>
        <v>0.53000000000010772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3626.69</v>
      </c>
      <c r="D1165" s="1">
        <f>BILANCA!E188</f>
        <v>1895.07</v>
      </c>
      <c r="E1165" s="1">
        <v>0</v>
      </c>
      <c r="F1165" s="1">
        <v>0</v>
      </c>
      <c r="G1165" s="2">
        <f t="shared" si="22"/>
        <v>1349.8630600000001</v>
      </c>
      <c r="H1165" s="2">
        <f t="shared" si="23"/>
        <v>0.37999999999988177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532.34</v>
      </c>
      <c r="D1166" s="1">
        <f>BILANCA!E189</f>
        <v>0</v>
      </c>
      <c r="E1166" s="1">
        <v>0</v>
      </c>
      <c r="F1166" s="1">
        <v>0</v>
      </c>
      <c r="G1166" s="2">
        <f t="shared" si="22"/>
        <v>97.418220000000005</v>
      </c>
      <c r="H1166" s="2">
        <f t="shared" si="23"/>
        <v>0.34000000000003183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708921.79999999993</v>
      </c>
      <c r="D1214" s="1">
        <f>BILANCA!E237</f>
        <v>690108.34</v>
      </c>
      <c r="E1214" s="1">
        <v>0</v>
      </c>
      <c r="F1214" s="1">
        <v>0</v>
      </c>
      <c r="G1214" s="2">
        <f t="shared" si="22"/>
        <v>482590.98887999996</v>
      </c>
      <c r="H1214" s="2">
        <f t="shared" si="23"/>
        <v>0.5400000000372529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672778.47</v>
      </c>
      <c r="D1215" s="1">
        <f>BILANCA!E238</f>
        <v>662273.25</v>
      </c>
      <c r="E1215" s="1">
        <v>0</v>
      </c>
      <c r="F1215" s="1">
        <v>0</v>
      </c>
      <c r="G1215" s="2">
        <f t="shared" si="22"/>
        <v>463379.39304</v>
      </c>
      <c r="H1215" s="2">
        <f t="shared" si="23"/>
        <v>0.71999999997206032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672778.47</v>
      </c>
      <c r="D1216" s="1">
        <f>BILANCA!E239</f>
        <v>662273.25</v>
      </c>
      <c r="E1216" s="1">
        <v>0</v>
      </c>
      <c r="F1216" s="1">
        <v>0</v>
      </c>
      <c r="G1216" s="2">
        <f t="shared" si="22"/>
        <v>465376.71801000001</v>
      </c>
      <c r="H1216" s="2">
        <f t="shared" si="23"/>
        <v>0.71999999997206032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666337.52</v>
      </c>
      <c r="D1217" s="1">
        <f>BILANCA!E240</f>
        <v>656476.78</v>
      </c>
      <c r="E1217" s="1">
        <v>0</v>
      </c>
      <c r="F1217" s="1">
        <v>0</v>
      </c>
      <c r="G1217" s="2">
        <f t="shared" si="22"/>
        <v>463154.11272000009</v>
      </c>
      <c r="H1217" s="2">
        <f t="shared" si="23"/>
        <v>0.69999999995343387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6440.95</v>
      </c>
      <c r="D1218" s="1">
        <f>BILANCA!E241</f>
        <v>5796.47</v>
      </c>
      <c r="E1218" s="1">
        <v>0</v>
      </c>
      <c r="F1218" s="1">
        <v>0</v>
      </c>
      <c r="G1218" s="2">
        <f t="shared" si="22"/>
        <v>4237.9641499999998</v>
      </c>
      <c r="H1218" s="2">
        <f t="shared" si="23"/>
        <v>0.52000000000043656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36143.33</v>
      </c>
      <c r="D1222" s="1">
        <f>BILANCA!E245</f>
        <v>27835.09</v>
      </c>
      <c r="E1222" s="1">
        <v>0</v>
      </c>
      <c r="F1222" s="1">
        <v>0</v>
      </c>
      <c r="G1222" s="2">
        <f t="shared" si="22"/>
        <v>21943.428890000003</v>
      </c>
      <c r="H1222" s="2">
        <f t="shared" si="23"/>
        <v>0.42000000000189175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36143.33</v>
      </c>
      <c r="D1223" s="1">
        <f>BILANCA!E246</f>
        <v>27835.09</v>
      </c>
      <c r="E1223" s="1">
        <v>0</v>
      </c>
      <c r="F1223" s="1">
        <v>0</v>
      </c>
      <c r="G1223" s="2">
        <f t="shared" si="22"/>
        <v>22035.242399999999</v>
      </c>
      <c r="H1223" s="2">
        <f t="shared" si="23"/>
        <v>0.42000000000189175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36143.33</v>
      </c>
      <c r="D1224" s="1">
        <f>BILANCA!E247</f>
        <v>27835.09</v>
      </c>
      <c r="E1224" s="1">
        <v>0</v>
      </c>
      <c r="F1224" s="1">
        <v>0</v>
      </c>
      <c r="G1224" s="2">
        <f t="shared" si="22"/>
        <v>22127.055910000003</v>
      </c>
      <c r="H1224" s="2">
        <f t="shared" si="23"/>
        <v>0.42000000000189175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13578.31</v>
      </c>
      <c r="D1236" s="1">
        <f>BILANCA!E259</f>
        <v>0</v>
      </c>
      <c r="E1236" s="1">
        <v>0</v>
      </c>
      <c r="F1236" s="1">
        <v>0</v>
      </c>
      <c r="G1236" s="2">
        <f t="shared" si="22"/>
        <v>3435.3124299999999</v>
      </c>
      <c r="H1236" s="2">
        <f t="shared" si="23"/>
        <v>0.30999999999949068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13578.31</v>
      </c>
      <c r="D1237" s="1">
        <f>BILANCA!E260</f>
        <v>0</v>
      </c>
      <c r="E1237" s="1">
        <v>0</v>
      </c>
      <c r="F1237" s="1">
        <v>0</v>
      </c>
      <c r="G1237" s="2">
        <f t="shared" si="22"/>
        <v>3448.8907399999998</v>
      </c>
      <c r="H1237" s="2">
        <f t="shared" si="23"/>
        <v>0.30999999999949068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36784.92</v>
      </c>
      <c r="D1241" s="1">
        <f>BILANCA!E265</f>
        <v>30199.21</v>
      </c>
      <c r="E1241" s="1">
        <v>0</v>
      </c>
      <c r="F1241" s="1">
        <v>0</v>
      </c>
      <c r="G1241" s="2">
        <f t="shared" si="22"/>
        <v>25073.301719999999</v>
      </c>
      <c r="H1241" s="2">
        <f t="shared" si="23"/>
        <v>0.29000000000087311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3855.73</v>
      </c>
      <c r="D1244" s="1">
        <f>BILANCA!E268</f>
        <v>90.81</v>
      </c>
      <c r="E1244" s="1">
        <v>0</v>
      </c>
      <c r="F1244" s="1">
        <v>0</v>
      </c>
      <c r="G1244" s="2">
        <f t="shared" si="24"/>
        <v>1053.7483500000001</v>
      </c>
      <c r="H1244" s="2">
        <f t="shared" si="23"/>
        <v>0.45999999999997954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651.63</v>
      </c>
      <c r="E1262" s="1">
        <v>0</v>
      </c>
      <c r="F1262" s="1">
        <v>0</v>
      </c>
      <c r="G1262" s="2">
        <f t="shared" si="24"/>
        <v>363.60954000000004</v>
      </c>
      <c r="H1262" s="2">
        <f t="shared" si="23"/>
        <v>0.37000000000000455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8962.5300000000007</v>
      </c>
      <c r="D1263" s="1">
        <f>BILANCA!E287</f>
        <v>270.89999999999998</v>
      </c>
      <c r="E1263" s="1">
        <v>0</v>
      </c>
      <c r="F1263" s="1">
        <v>0</v>
      </c>
      <c r="G1263" s="2">
        <f t="shared" si="24"/>
        <v>2661.2124000000008</v>
      </c>
      <c r="H1263" s="2">
        <f t="shared" si="23"/>
        <v>0.5699999999993679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37404.42</v>
      </c>
      <c r="D1264" s="1">
        <f>BILANCA!E288</f>
        <v>47771.95</v>
      </c>
      <c r="E1264" s="1">
        <v>0</v>
      </c>
      <c r="F1264" s="1">
        <v>0</v>
      </c>
      <c r="G1264" s="2">
        <f t="shared" si="24"/>
        <v>37358.477920000005</v>
      </c>
      <c r="H1264" s="2">
        <f t="shared" si="23"/>
        <v>0.47000000000116415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532.34</v>
      </c>
      <c r="D1265" s="1">
        <f>BILANCA!E289</f>
        <v>0</v>
      </c>
      <c r="E1265" s="1">
        <v>0</v>
      </c>
      <c r="F1265" s="1">
        <v>0</v>
      </c>
      <c r="G1265" s="2">
        <f t="shared" si="24"/>
        <v>150.11987999999999</v>
      </c>
      <c r="H1265" s="2">
        <f t="shared" si="23"/>
        <v>0.34000000000003183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3626.69</v>
      </c>
      <c r="D1278" s="1">
        <f>BILANCA!E302</f>
        <v>1895.07</v>
      </c>
      <c r="E1278" s="1">
        <v>0</v>
      </c>
      <c r="F1278" s="1">
        <v>0</v>
      </c>
      <c r="G1278" s="2">
        <f t="shared" si="24"/>
        <v>2187.9648499999998</v>
      </c>
      <c r="H1278" s="2">
        <f t="shared" si="23"/>
        <v>0.37999999999988177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455183.76999999996</v>
      </c>
      <c r="D1408" s="1">
        <f>'RAS-funkcijski'!E114</f>
        <v>571252.74</v>
      </c>
      <c r="E1408" s="1">
        <v>0</v>
      </c>
      <c r="F1408" s="1">
        <v>0</v>
      </c>
      <c r="G1408" s="2">
        <f t="shared" si="24"/>
        <v>175745.8175</v>
      </c>
      <c r="H1408" s="2">
        <f t="shared" si="27"/>
        <v>0.49000000004889444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444573.41</v>
      </c>
      <c r="D1409" s="1">
        <f>'RAS-funkcijski'!E115</f>
        <v>558664.38</v>
      </c>
      <c r="E1409" s="1">
        <v>0</v>
      </c>
      <c r="F1409" s="1">
        <v>0</v>
      </c>
      <c r="G1409" s="2">
        <f t="shared" si="24"/>
        <v>173371.14087</v>
      </c>
      <c r="H1409" s="2">
        <f t="shared" si="27"/>
        <v>0.78999999997904524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444573.41</v>
      </c>
      <c r="D1411" s="1">
        <f>'RAS-funkcijski'!E117</f>
        <v>558664.38</v>
      </c>
      <c r="E1411" s="1">
        <v>0</v>
      </c>
      <c r="F1411" s="1">
        <v>0</v>
      </c>
      <c r="G1411" s="2">
        <f t="shared" si="24"/>
        <v>176494.94521000001</v>
      </c>
      <c r="H1411" s="2">
        <f t="shared" si="27"/>
        <v>0.78999999997904524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10610.36</v>
      </c>
      <c r="D1420" s="1">
        <f>'RAS-funkcijski'!E126</f>
        <v>12588.36</v>
      </c>
      <c r="E1420" s="1">
        <v>0</v>
      </c>
      <c r="F1420" s="1">
        <v>0</v>
      </c>
      <c r="G1420" s="2">
        <f t="shared" si="24"/>
        <v>4366.02376</v>
      </c>
      <c r="H1420" s="2">
        <f t="shared" si="27"/>
        <v>0.72000000000116415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455183.76999999996</v>
      </c>
      <c r="D1435" s="13">
        <f>'RAS-funkcijski'!E141</f>
        <v>571252.74</v>
      </c>
      <c r="E1435" s="13">
        <v>0</v>
      </c>
      <c r="F1435" s="13">
        <v>0</v>
      </c>
      <c r="G1435" s="14">
        <f t="shared" si="24"/>
        <v>218883.42725000001</v>
      </c>
      <c r="H1435" s="14">
        <f t="shared" si="27"/>
        <v>0.49000000004889444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60178.09</v>
      </c>
      <c r="D1436" s="6">
        <f>'P-VRIO'!E5</f>
        <v>0</v>
      </c>
      <c r="E1436" s="6">
        <v>0</v>
      </c>
      <c r="F1436" s="6">
        <v>0</v>
      </c>
      <c r="G1436" s="7">
        <f t="shared" si="24"/>
        <v>60.178089999999997</v>
      </c>
      <c r="H1436" s="7">
        <f t="shared" si="27"/>
        <v>8.999999999650754E-2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60178.09</v>
      </c>
      <c r="D1453" s="1">
        <f>'P-VRIO'!E22</f>
        <v>0</v>
      </c>
      <c r="E1453" s="1">
        <v>0</v>
      </c>
      <c r="F1453" s="1">
        <v>0</v>
      </c>
      <c r="G1453" s="2">
        <f t="shared" si="24"/>
        <v>1083.20562</v>
      </c>
      <c r="H1453" s="2">
        <f t="shared" si="27"/>
        <v>8.999999999650754E-2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60178.09</v>
      </c>
      <c r="D1454" s="1">
        <f>'P-VRIO'!E23</f>
        <v>0</v>
      </c>
      <c r="E1454" s="1">
        <v>0</v>
      </c>
      <c r="F1454" s="1">
        <v>0</v>
      </c>
      <c r="G1454" s="2">
        <f t="shared" si="24"/>
        <v>1143.3837099999998</v>
      </c>
      <c r="H1454" s="2">
        <f t="shared" si="27"/>
        <v>8.999999999650754E-2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60178.09</v>
      </c>
      <c r="D1456" s="1">
        <f>'P-VRIO'!E25</f>
        <v>0</v>
      </c>
      <c r="E1456" s="1">
        <v>0</v>
      </c>
      <c r="F1456" s="1">
        <v>0</v>
      </c>
      <c r="G1456" s="2">
        <f t="shared" si="24"/>
        <v>1263.7398900000001</v>
      </c>
      <c r="H1456" s="2">
        <f t="shared" si="27"/>
        <v>8.999999999650754E-2</v>
      </c>
      <c r="I1456" s="10">
        <f t="shared" si="30"/>
        <v>113.73659009558645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46899.29</v>
      </c>
      <c r="D1480" s="6"/>
      <c r="E1480" s="6">
        <v>0</v>
      </c>
      <c r="F1480" s="6">
        <v>0</v>
      </c>
      <c r="G1480" s="7">
        <f t="shared" ref="G1480:G1580" si="34">B1480/1000*C1480</f>
        <v>46.899290000000001</v>
      </c>
      <c r="H1480" s="7">
        <f t="shared" ref="H1480:H1580" si="35">ABS(C1480-ROUND(C1480,0))</f>
        <v>0.29000000000087311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579115.25</v>
      </c>
      <c r="D1481" s="1">
        <v>0</v>
      </c>
      <c r="E1481" s="1">
        <v>0</v>
      </c>
      <c r="F1481" s="1">
        <v>0</v>
      </c>
      <c r="G1481" s="2">
        <f t="shared" si="34"/>
        <v>1158.2305000000001</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2389.83</v>
      </c>
      <c r="D1482" s="1">
        <v>0</v>
      </c>
      <c r="E1482" s="1">
        <v>0</v>
      </c>
      <c r="F1482" s="1">
        <v>0</v>
      </c>
      <c r="G1482" s="2">
        <f t="shared" si="34"/>
        <v>7.1694899999999997</v>
      </c>
      <c r="H1482" s="2">
        <f t="shared" si="35"/>
        <v>0.17000000000007276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576407.88</v>
      </c>
      <c r="D1483" s="1">
        <v>0</v>
      </c>
      <c r="E1483" s="1">
        <v>0</v>
      </c>
      <c r="F1483" s="1">
        <v>0</v>
      </c>
      <c r="G1483" s="2">
        <f t="shared" si="34"/>
        <v>2305.6315199999999</v>
      </c>
      <c r="H1483" s="2">
        <f t="shared" si="35"/>
        <v>0.11999999999534339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499005.35</v>
      </c>
      <c r="D1484" s="1">
        <v>0</v>
      </c>
      <c r="E1484" s="1">
        <v>0</v>
      </c>
      <c r="F1484" s="1">
        <v>0</v>
      </c>
      <c r="G1484" s="2">
        <f t="shared" si="34"/>
        <v>2495.02675</v>
      </c>
      <c r="H1484" s="2">
        <f t="shared" si="35"/>
        <v>0.34999999997671694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67330.149999999994</v>
      </c>
      <c r="D1485" s="1">
        <v>0</v>
      </c>
      <c r="E1485" s="1">
        <v>0</v>
      </c>
      <c r="F1485" s="1">
        <v>0</v>
      </c>
      <c r="G1485" s="2">
        <f t="shared" si="34"/>
        <v>403.98089999999996</v>
      </c>
      <c r="H1485" s="2">
        <f t="shared" si="35"/>
        <v>0.14999999999417923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0.56000000000000005</v>
      </c>
      <c r="D1486" s="1">
        <v>0</v>
      </c>
      <c r="E1486" s="1">
        <v>0</v>
      </c>
      <c r="F1486" s="1">
        <v>0</v>
      </c>
      <c r="G1486" s="2">
        <f t="shared" si="34"/>
        <v>3.9200000000000007E-3</v>
      </c>
      <c r="H1486" s="2">
        <f t="shared" si="35"/>
        <v>0.43999999999999995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9943.8799999999992</v>
      </c>
      <c r="D1489" s="1">
        <v>0</v>
      </c>
      <c r="E1489" s="1">
        <v>0</v>
      </c>
      <c r="F1489" s="1">
        <v>0</v>
      </c>
      <c r="G1489" s="2">
        <f t="shared" si="34"/>
        <v>99.438800000000001</v>
      </c>
      <c r="H1489" s="2">
        <f t="shared" si="35"/>
        <v>0.12000000000080036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127.94</v>
      </c>
      <c r="D1490" s="1">
        <v>0</v>
      </c>
      <c r="E1490" s="1">
        <v>0</v>
      </c>
      <c r="F1490" s="1">
        <v>0</v>
      </c>
      <c r="G1490" s="2">
        <f t="shared" si="34"/>
        <v>1.4073399999999998</v>
      </c>
      <c r="H1490" s="2">
        <f t="shared" si="35"/>
        <v>6.0000000000002274E-2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317.54000000000002</v>
      </c>
      <c r="D1492" s="1">
        <v>0</v>
      </c>
      <c r="E1492" s="1">
        <v>0</v>
      </c>
      <c r="F1492" s="1">
        <v>0</v>
      </c>
      <c r="G1492" s="2">
        <f t="shared" si="34"/>
        <v>4.1280200000000002</v>
      </c>
      <c r="H1492" s="2">
        <f t="shared" si="35"/>
        <v>0.45999999999997954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577971.68999999994</v>
      </c>
      <c r="D1499" s="1">
        <v>0</v>
      </c>
      <c r="E1499" s="1">
        <v>0</v>
      </c>
      <c r="F1499" s="1">
        <v>0</v>
      </c>
      <c r="G1499" s="2">
        <f t="shared" si="34"/>
        <v>11559.433799999999</v>
      </c>
      <c r="H1499" s="2">
        <f t="shared" si="35"/>
        <v>0.31000000005587935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4121.45</v>
      </c>
      <c r="D1500" s="1">
        <v>0</v>
      </c>
      <c r="E1500" s="1">
        <v>0</v>
      </c>
      <c r="F1500" s="1">
        <v>0</v>
      </c>
      <c r="G1500" s="2">
        <f t="shared" si="34"/>
        <v>86.550449999999998</v>
      </c>
      <c r="H1500" s="2">
        <f t="shared" si="35"/>
        <v>0.4499999999998181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573000.36</v>
      </c>
      <c r="D1501" s="1">
        <v>0</v>
      </c>
      <c r="E1501" s="1">
        <v>0</v>
      </c>
      <c r="F1501" s="1">
        <v>0</v>
      </c>
      <c r="G1501" s="2">
        <f t="shared" si="34"/>
        <v>12606.007919999998</v>
      </c>
      <c r="H1501" s="2">
        <f t="shared" si="35"/>
        <v>0.35999999998603016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493411.53</v>
      </c>
      <c r="D1502" s="1">
        <v>0</v>
      </c>
      <c r="E1502" s="1">
        <v>0</v>
      </c>
      <c r="F1502" s="1">
        <v>0</v>
      </c>
      <c r="G1502" s="2">
        <f t="shared" si="34"/>
        <v>11348.465190000001</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67123.69</v>
      </c>
      <c r="D1503" s="1">
        <v>0</v>
      </c>
      <c r="E1503" s="1">
        <v>0</v>
      </c>
      <c r="F1503" s="1">
        <v>0</v>
      </c>
      <c r="G1503" s="2">
        <f t="shared" si="34"/>
        <v>1610.96856</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0.55000000000000004</v>
      </c>
      <c r="D1504" s="1">
        <v>0</v>
      </c>
      <c r="E1504" s="1">
        <v>0</v>
      </c>
      <c r="F1504" s="1">
        <v>0</v>
      </c>
      <c r="G1504" s="2">
        <f t="shared" si="34"/>
        <v>1.3750000000000002E-2</v>
      </c>
      <c r="H1504" s="2">
        <f t="shared" si="35"/>
        <v>0.44999999999999996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12336.65</v>
      </c>
      <c r="D1507" s="1">
        <v>0</v>
      </c>
      <c r="E1507" s="1">
        <v>0</v>
      </c>
      <c r="F1507" s="1">
        <v>0</v>
      </c>
      <c r="G1507" s="2">
        <f t="shared" si="34"/>
        <v>345.42619999999999</v>
      </c>
      <c r="H1507" s="2">
        <f t="shared" si="35"/>
        <v>0.3500000000003638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127.94</v>
      </c>
      <c r="D1508" s="1">
        <v>0</v>
      </c>
      <c r="E1508" s="1">
        <v>0</v>
      </c>
      <c r="F1508" s="1">
        <v>0</v>
      </c>
      <c r="G1508" s="2">
        <f t="shared" si="34"/>
        <v>3.7102600000000003</v>
      </c>
      <c r="H1508" s="2">
        <f t="shared" si="35"/>
        <v>6.0000000000002274E-2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849.88</v>
      </c>
      <c r="D1510" s="1">
        <v>0</v>
      </c>
      <c r="E1510" s="1">
        <v>0</v>
      </c>
      <c r="F1510" s="1">
        <v>0</v>
      </c>
      <c r="G1510" s="2">
        <f t="shared" si="34"/>
        <v>26.34628</v>
      </c>
      <c r="H1510" s="2">
        <f t="shared" si="35"/>
        <v>0.12000000000000455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48042.850000000093</v>
      </c>
      <c r="D1517" s="1">
        <v>0</v>
      </c>
      <c r="E1517" s="1">
        <v>0</v>
      </c>
      <c r="F1517" s="1">
        <v>0</v>
      </c>
      <c r="G1517" s="2">
        <f t="shared" si="34"/>
        <v>1825.6283000000035</v>
      </c>
      <c r="H1517" s="2">
        <f t="shared" si="35"/>
        <v>0.14999999990686774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270.89999999999998</v>
      </c>
      <c r="D1518" s="1">
        <v>0</v>
      </c>
      <c r="E1518" s="1">
        <v>0</v>
      </c>
      <c r="F1518" s="1">
        <v>0</v>
      </c>
      <c r="G1518" s="2">
        <f t="shared" si="34"/>
        <v>10.565099999999999</v>
      </c>
      <c r="H1518" s="2">
        <f t="shared" si="35"/>
        <v>0.10000000000002274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270.89999999999998</v>
      </c>
      <c r="D1524" s="1">
        <v>0</v>
      </c>
      <c r="E1524" s="1">
        <v>0</v>
      </c>
      <c r="F1524" s="1">
        <v>0</v>
      </c>
      <c r="G1524" s="2">
        <f t="shared" si="34"/>
        <v>12.190499999999998</v>
      </c>
      <c r="H1524" s="2">
        <f t="shared" si="35"/>
        <v>0.10000000000002274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270.89999999999998</v>
      </c>
      <c r="D1530" s="1">
        <v>0</v>
      </c>
      <c r="E1530" s="1">
        <v>0</v>
      </c>
      <c r="F1530" s="1">
        <v>0</v>
      </c>
      <c r="G1530" s="2">
        <f t="shared" si="34"/>
        <v>13.815899999999997</v>
      </c>
      <c r="H1530" s="2">
        <f t="shared" si="35"/>
        <v>0.10000000000002274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270.89999999999998</v>
      </c>
      <c r="D1531" s="1">
        <v>0</v>
      </c>
      <c r="E1531" s="1">
        <v>0</v>
      </c>
      <c r="F1531" s="1">
        <v>0</v>
      </c>
      <c r="G1531" s="2">
        <f t="shared" si="34"/>
        <v>14.086799999999998</v>
      </c>
      <c r="H1531" s="2">
        <f t="shared" si="35"/>
        <v>0.10000000000002274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47771.95</v>
      </c>
      <c r="D1576" s="1">
        <v>0</v>
      </c>
      <c r="E1576" s="1">
        <v>0</v>
      </c>
      <c r="F1576" s="1">
        <v>0</v>
      </c>
      <c r="G1576" s="2">
        <f t="shared" si="34"/>
        <v>4633.8791499999998</v>
      </c>
      <c r="H1576" s="2">
        <f t="shared" si="35"/>
        <v>5.0000000002910383E-2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90.81</v>
      </c>
      <c r="D1577" s="1">
        <v>0</v>
      </c>
      <c r="E1577" s="1">
        <v>0</v>
      </c>
      <c r="F1577" s="1">
        <v>0</v>
      </c>
      <c r="G1577" s="2">
        <f t="shared" si="34"/>
        <v>8.8993800000000007</v>
      </c>
      <c r="H1577" s="2">
        <f t="shared" si="35"/>
        <v>0.18999999999999773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47681.14</v>
      </c>
      <c r="D1578" s="1">
        <v>0</v>
      </c>
      <c r="E1578" s="1">
        <v>0</v>
      </c>
      <c r="F1578" s="1">
        <v>0</v>
      </c>
      <c r="G1578" s="2">
        <f t="shared" si="34"/>
        <v>4720.4328599999999</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6" customWidth="1"/>
    <col min="2" max="7" width="14.42578125" customWidth="1"/>
  </cols>
  <sheetData>
    <row r="1" spans="1:1" ht="37.5" customHeight="1" x14ac:dyDescent="0.2">
      <c r="A1" s="273" t="s">
        <v>12</v>
      </c>
    </row>
    <row r="2" spans="1:1" ht="12.75" customHeight="1" x14ac:dyDescent="0.2">
      <c r="A2" s="267"/>
    </row>
    <row r="3" spans="1:1" ht="22.5" x14ac:dyDescent="0.2">
      <c r="A3" s="268" t="s">
        <v>13</v>
      </c>
    </row>
    <row r="4" spans="1:1" ht="39" customHeight="1" x14ac:dyDescent="0.2">
      <c r="A4" s="268" t="s">
        <v>14</v>
      </c>
    </row>
    <row r="5" spans="1:1" ht="51.75" customHeight="1" x14ac:dyDescent="0.2">
      <c r="A5" s="268" t="s">
        <v>15</v>
      </c>
    </row>
    <row r="6" spans="1:1" ht="27" customHeight="1" x14ac:dyDescent="0.2">
      <c r="A6" s="269" t="s">
        <v>16</v>
      </c>
    </row>
    <row r="7" spans="1:1" ht="56.25" x14ac:dyDescent="0.2">
      <c r="A7" s="270" t="s">
        <v>17</v>
      </c>
    </row>
    <row r="8" spans="1:1" ht="78.75" x14ac:dyDescent="0.2">
      <c r="A8" s="271" t="s">
        <v>18</v>
      </c>
    </row>
    <row r="9" spans="1:1" ht="22.5" x14ac:dyDescent="0.2">
      <c r="A9" s="268" t="s">
        <v>19</v>
      </c>
    </row>
    <row r="10" spans="1:1" ht="56.25" x14ac:dyDescent="0.2">
      <c r="A10" s="268" t="s">
        <v>20</v>
      </c>
    </row>
    <row r="11" spans="1:1" ht="42.75" customHeight="1" x14ac:dyDescent="0.2">
      <c r="A11" s="27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2" t="s">
        <v>22</v>
      </c>
      <c r="B2" s="313"/>
      <c r="C2" s="313"/>
      <c r="D2" s="313"/>
      <c r="E2" s="313"/>
      <c r="F2" s="313"/>
      <c r="G2" s="313"/>
      <c r="H2" s="313"/>
      <c r="I2" s="31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6" t="s">
        <v>23</v>
      </c>
      <c r="J3" s="4"/>
      <c r="K3" s="4"/>
      <c r="L3" s="4"/>
      <c r="M3" s="4"/>
      <c r="N3" s="4"/>
      <c r="O3" s="4"/>
      <c r="P3" s="4"/>
      <c r="Q3" s="4"/>
      <c r="R3" s="4"/>
      <c r="S3" s="4"/>
      <c r="T3" s="4"/>
      <c r="U3" s="4"/>
      <c r="V3" s="4"/>
      <c r="W3" s="4"/>
      <c r="X3" s="4"/>
    </row>
    <row r="4" spans="1:24" ht="32.25" customHeight="1" x14ac:dyDescent="0.35">
      <c r="A4" s="314" t="s">
        <v>24</v>
      </c>
      <c r="B4" s="315"/>
      <c r="C4" s="315"/>
      <c r="D4" s="315"/>
      <c r="E4" s="315"/>
      <c r="F4" s="315"/>
      <c r="G4" s="315"/>
      <c r="H4" s="315"/>
      <c r="I4" s="31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2">
        <v>11880</v>
      </c>
      <c r="H6" s="19" t="s">
        <v>26</v>
      </c>
      <c r="I6" s="20" t="s">
        <v>27</v>
      </c>
      <c r="J6" s="4"/>
      <c r="L6" s="4"/>
      <c r="M6" s="4"/>
      <c r="N6" s="4"/>
      <c r="O6" s="4"/>
      <c r="P6" s="4"/>
      <c r="Q6" s="4"/>
      <c r="R6" s="4"/>
      <c r="S6" s="4"/>
      <c r="T6" s="4"/>
      <c r="U6" s="4"/>
      <c r="V6" s="4"/>
      <c r="W6" s="4"/>
      <c r="X6" s="4"/>
    </row>
    <row r="7" spans="1:24" ht="15" customHeight="1" x14ac:dyDescent="0.2">
      <c r="B7" s="21"/>
      <c r="C7" s="22"/>
      <c r="D7" s="23"/>
      <c r="E7" s="316" t="s">
        <v>28</v>
      </c>
      <c r="F7" s="319" t="s">
        <v>29</v>
      </c>
      <c r="G7" s="320"/>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1" t="s">
        <v>3425</v>
      </c>
      <c r="E8" s="317"/>
      <c r="F8" s="308" t="s">
        <v>31</v>
      </c>
      <c r="G8" s="309"/>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7"/>
      <c r="F9" s="310" t="s">
        <v>32</v>
      </c>
      <c r="G9" s="311"/>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3" t="s">
        <v>34</v>
      </c>
      <c r="E10" s="317"/>
      <c r="F10" s="308" t="s">
        <v>35</v>
      </c>
      <c r="G10" s="309"/>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18"/>
      <c r="F11" s="321" t="s">
        <v>36</v>
      </c>
      <c r="G11" s="322"/>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4"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7" t="s">
        <v>39</v>
      </c>
      <c r="B15" s="326" t="s">
        <v>40</v>
      </c>
      <c r="C15" s="327"/>
      <c r="D15" s="327"/>
      <c r="E15" s="327"/>
      <c r="F15" s="328"/>
      <c r="G15" s="258" t="s">
        <v>41</v>
      </c>
      <c r="H15" s="258" t="s">
        <v>42</v>
      </c>
      <c r="I15" s="259" t="s">
        <v>43</v>
      </c>
      <c r="J15" s="4"/>
      <c r="K15" s="4"/>
      <c r="L15" s="4"/>
      <c r="M15" s="4"/>
      <c r="N15" s="4"/>
      <c r="O15" s="4"/>
      <c r="P15" s="4"/>
      <c r="Q15" s="4"/>
      <c r="R15" s="4"/>
      <c r="S15" s="4"/>
      <c r="T15" s="4"/>
      <c r="U15" s="4"/>
      <c r="V15" s="4"/>
      <c r="W15" s="4"/>
      <c r="X15" s="4"/>
    </row>
    <row r="16" spans="1:24" ht="12.75" customHeight="1" x14ac:dyDescent="0.2">
      <c r="A16" s="323" t="s">
        <v>29</v>
      </c>
      <c r="B16" s="329" t="str">
        <f>'PR-RAS'!B6</f>
        <v xml:space="preserve">PRIHODI POSLOVANJA (šifre 61+62+63+64+65+66+67+68) </v>
      </c>
      <c r="C16" s="330"/>
      <c r="D16" s="330"/>
      <c r="E16" s="330"/>
      <c r="F16" s="331"/>
      <c r="G16" s="34" t="str">
        <f>'PR-RAS'!C6</f>
        <v>6</v>
      </c>
      <c r="H16" s="170">
        <f>'PR-RAS'!D6</f>
        <v>488710.67000000004</v>
      </c>
      <c r="I16" s="170">
        <f>'PR-RAS'!E6</f>
        <v>568702.54</v>
      </c>
      <c r="J16" s="4"/>
      <c r="K16" s="4"/>
      <c r="L16" s="4"/>
      <c r="M16" s="4"/>
      <c r="N16" s="4"/>
      <c r="O16" s="4"/>
      <c r="P16" s="4"/>
      <c r="Q16" s="4"/>
      <c r="R16" s="4"/>
      <c r="S16" s="4"/>
      <c r="T16" s="4"/>
      <c r="U16" s="4"/>
      <c r="V16" s="4"/>
      <c r="W16" s="4"/>
      <c r="X16" s="4"/>
    </row>
    <row r="17" spans="1:24" ht="12.75" customHeight="1" x14ac:dyDescent="0.2">
      <c r="A17" s="324"/>
      <c r="B17" s="332" t="str">
        <f>'PR-RAS'!B151</f>
        <v xml:space="preserve">RASHODI POSLOVANJA (šifre 31+32+34+35+36+37+38) </v>
      </c>
      <c r="C17" s="333"/>
      <c r="D17" s="333"/>
      <c r="E17" s="333"/>
      <c r="F17" s="334"/>
      <c r="G17" s="35" t="str">
        <f>'PR-RAS'!C151</f>
        <v>3</v>
      </c>
      <c r="H17" s="170">
        <f>'PR-RAS'!D151</f>
        <v>454400.35000000009</v>
      </c>
      <c r="I17" s="170">
        <f>'PR-RAS'!E151</f>
        <v>570935.20000000007</v>
      </c>
      <c r="J17" s="4"/>
      <c r="K17" s="4"/>
      <c r="L17" s="4"/>
      <c r="M17" s="4"/>
      <c r="N17" s="4"/>
      <c r="O17" s="4"/>
      <c r="P17" s="4"/>
      <c r="Q17" s="4"/>
      <c r="R17" s="4"/>
      <c r="S17" s="4"/>
      <c r="T17" s="4"/>
      <c r="U17" s="4"/>
      <c r="V17" s="4"/>
      <c r="W17" s="4"/>
      <c r="X17" s="4"/>
    </row>
    <row r="18" spans="1:24" ht="12.75" customHeight="1" x14ac:dyDescent="0.2">
      <c r="A18" s="324"/>
      <c r="B18" s="332" t="str">
        <f>'PR-RAS'!B645</f>
        <v>Višak prihoda i primitaka raspoloživ u sljedećem razdoblju (šifre X005 + '9221-9222' - Y005 - '9222-9221')</v>
      </c>
      <c r="C18" s="333"/>
      <c r="D18" s="333"/>
      <c r="E18" s="333"/>
      <c r="F18" s="334"/>
      <c r="G18" s="35" t="str">
        <f>'PR-RAS'!C645</f>
        <v>X006</v>
      </c>
      <c r="H18" s="170">
        <f>'PR-RAS'!D645</f>
        <v>36143.329999999965</v>
      </c>
      <c r="I18" s="170">
        <f>'PR-RAS'!E645</f>
        <v>27835.089999999931</v>
      </c>
      <c r="J18" s="4"/>
      <c r="K18" s="4"/>
      <c r="L18" s="4"/>
      <c r="M18" s="4"/>
      <c r="N18" s="4"/>
      <c r="O18" s="4"/>
      <c r="P18" s="4"/>
      <c r="Q18" s="4"/>
      <c r="R18" s="4"/>
      <c r="S18" s="4"/>
      <c r="T18" s="4"/>
      <c r="U18" s="4"/>
      <c r="V18" s="4"/>
      <c r="W18" s="4"/>
      <c r="X18" s="4"/>
    </row>
    <row r="19" spans="1:24" ht="12.75" customHeight="1" x14ac:dyDescent="0.2">
      <c r="A19" s="325"/>
      <c r="B19" s="335" t="str">
        <f>'PR-RAS'!B646</f>
        <v>Manjak prihoda i primitaka za pokriće u sljedećem razdoblju (šifre Y005 + '9222-9221' - X005 - '9221-9222' )</v>
      </c>
      <c r="C19" s="336"/>
      <c r="D19" s="336"/>
      <c r="E19" s="336"/>
      <c r="F19" s="33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31</v>
      </c>
      <c r="B20" s="329" t="str">
        <f>BILANCA!B7</f>
        <v>Nefinancijska imovina (šifre 01+02+03+04+05+06)</v>
      </c>
      <c r="C20" s="330"/>
      <c r="D20" s="330"/>
      <c r="E20" s="330"/>
      <c r="F20" s="331"/>
      <c r="G20" s="157" t="str">
        <f>BILANCA!C7</f>
        <v>B002</v>
      </c>
      <c r="H20" s="172">
        <f>BILANCA!D7</f>
        <v>678675.98000000021</v>
      </c>
      <c r="I20" s="173">
        <f>BILANCA!E7</f>
        <v>665438.94000000006</v>
      </c>
      <c r="J20" s="4"/>
      <c r="K20" s="4"/>
      <c r="L20" s="4"/>
      <c r="M20" s="4"/>
      <c r="N20" s="4"/>
      <c r="O20" s="4"/>
      <c r="P20" s="4"/>
      <c r="Q20" s="4"/>
      <c r="R20" s="4"/>
      <c r="S20" s="4"/>
      <c r="T20" s="4"/>
      <c r="U20" s="4"/>
      <c r="V20" s="4"/>
      <c r="W20" s="4"/>
      <c r="X20" s="4"/>
    </row>
    <row r="21" spans="1:24" ht="12.75" customHeight="1" x14ac:dyDescent="0.2">
      <c r="A21" s="324"/>
      <c r="B21" s="332" t="str">
        <f>BILANCA!B68</f>
        <v>Financijska imovina (šifre 11+12+13+14+15+16+17+19)</v>
      </c>
      <c r="C21" s="333"/>
      <c r="D21" s="333"/>
      <c r="E21" s="333"/>
      <c r="F21" s="334"/>
      <c r="G21" s="158" t="str">
        <f>BILANCA!C68</f>
        <v>1</v>
      </c>
      <c r="H21" s="174">
        <f>BILANCA!D68</f>
        <v>77145.11</v>
      </c>
      <c r="I21" s="175">
        <f>BILANCA!E68</f>
        <v>72712.25</v>
      </c>
      <c r="J21" s="4"/>
      <c r="K21" s="4"/>
      <c r="L21" s="4"/>
      <c r="M21" s="4"/>
      <c r="N21" s="4"/>
      <c r="O21" s="4"/>
      <c r="P21" s="4"/>
      <c r="Q21" s="4"/>
      <c r="R21" s="4"/>
      <c r="S21" s="4"/>
      <c r="T21" s="4"/>
      <c r="U21" s="4"/>
      <c r="V21" s="4"/>
      <c r="W21" s="4"/>
      <c r="X21" s="4"/>
    </row>
    <row r="22" spans="1:24" ht="12.75" customHeight="1" x14ac:dyDescent="0.2">
      <c r="A22" s="324"/>
      <c r="B22" s="332" t="str">
        <f>BILANCA!B176</f>
        <v xml:space="preserve">Obveze (šifre 23+24+25+26+29) </v>
      </c>
      <c r="C22" s="333"/>
      <c r="D22" s="333"/>
      <c r="E22" s="333"/>
      <c r="F22" s="334"/>
      <c r="G22" s="158" t="str">
        <f>BILANCA!C176</f>
        <v>2</v>
      </c>
      <c r="H22" s="174">
        <f>BILANCA!D176</f>
        <v>46899.289999999994</v>
      </c>
      <c r="I22" s="175">
        <f>BILANCA!E176</f>
        <v>48042.85</v>
      </c>
      <c r="J22" s="4"/>
      <c r="K22" s="4"/>
      <c r="L22" s="4"/>
      <c r="M22" s="4"/>
      <c r="N22" s="4"/>
      <c r="O22" s="4"/>
      <c r="P22" s="4"/>
      <c r="Q22" s="4"/>
      <c r="R22" s="4"/>
      <c r="S22" s="4"/>
      <c r="T22" s="4"/>
      <c r="U22" s="4"/>
      <c r="V22" s="4"/>
      <c r="W22" s="4"/>
      <c r="X22" s="4"/>
    </row>
    <row r="23" spans="1:24" ht="12.75" customHeight="1" x14ac:dyDescent="0.2">
      <c r="A23" s="325"/>
      <c r="B23" s="335" t="str">
        <f>BILANCA!B237</f>
        <v>Vlastiti izvori (šifre 91 + 922 - 93 + 96 do 98)</v>
      </c>
      <c r="C23" s="336"/>
      <c r="D23" s="336"/>
      <c r="E23" s="336"/>
      <c r="F23" s="337"/>
      <c r="G23" s="159" t="str">
        <f>BILANCA!C237</f>
        <v>9</v>
      </c>
      <c r="H23" s="176">
        <f>BILANCA!D237</f>
        <v>708921.79999999993</v>
      </c>
      <c r="I23" s="177">
        <f>BILANCA!E237</f>
        <v>690108.34</v>
      </c>
      <c r="J23" s="4"/>
      <c r="K23" s="4"/>
      <c r="L23" s="4"/>
      <c r="M23" s="4"/>
      <c r="N23" s="4"/>
      <c r="O23" s="4"/>
      <c r="P23" s="4"/>
      <c r="Q23" s="4"/>
      <c r="R23" s="4"/>
      <c r="S23" s="4"/>
      <c r="T23" s="4"/>
      <c r="U23" s="4"/>
      <c r="V23" s="4"/>
      <c r="W23" s="4"/>
      <c r="X23" s="4"/>
    </row>
    <row r="24" spans="1:24" ht="12.75" customHeight="1" x14ac:dyDescent="0.2">
      <c r="A24" s="323" t="s">
        <v>44</v>
      </c>
      <c r="B24" s="329" t="str">
        <f>'RAS-funkcijski'!B5</f>
        <v>Opće javne usluge (šifre 011+012+013+014 do 018)</v>
      </c>
      <c r="C24" s="330"/>
      <c r="D24" s="330"/>
      <c r="E24" s="330"/>
      <c r="F24" s="33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32" t="str">
        <f>'RAS-funkcijski'!B35</f>
        <v>Ekonomski poslovi (šifre 041+042+043+044+045+046+047+048+049)</v>
      </c>
      <c r="C25" s="333"/>
      <c r="D25" s="333"/>
      <c r="E25" s="333"/>
      <c r="F25" s="33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32" t="str">
        <f>'RAS-funkcijski'!B88</f>
        <v>Rashodi vezani za stanovanje i kom. pogodnosti koji nisu drugdje svrstani</v>
      </c>
      <c r="C26" s="333"/>
      <c r="D26" s="333"/>
      <c r="E26" s="333"/>
      <c r="F26" s="33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32" t="str">
        <f>'RAS-funkcijski'!B114</f>
        <v>Obrazovanje (šifre 091+092+093+094+095+096+097+098)</v>
      </c>
      <c r="C27" s="333"/>
      <c r="D27" s="333"/>
      <c r="E27" s="333"/>
      <c r="F27" s="334"/>
      <c r="G27" s="158" t="str">
        <f>'RAS-funkcijski'!C114</f>
        <v>09</v>
      </c>
      <c r="H27" s="174">
        <f>'RAS-funkcijski'!D114</f>
        <v>455183.76999999996</v>
      </c>
      <c r="I27" s="175">
        <f>'RAS-funkcijski'!E114</f>
        <v>571252.74</v>
      </c>
      <c r="J27" s="4"/>
      <c r="K27" s="4"/>
      <c r="L27" s="4"/>
      <c r="M27" s="4"/>
      <c r="N27" s="4"/>
      <c r="O27" s="4"/>
      <c r="P27" s="4"/>
      <c r="Q27" s="4"/>
      <c r="R27" s="4"/>
      <c r="S27" s="4"/>
      <c r="T27" s="4"/>
      <c r="U27" s="4"/>
      <c r="V27" s="4"/>
      <c r="W27" s="4"/>
      <c r="X27" s="4"/>
    </row>
    <row r="28" spans="1:24" ht="12.75" customHeight="1" x14ac:dyDescent="0.2">
      <c r="A28" s="325"/>
      <c r="B28" s="335" t="str">
        <f>'RAS-funkcijski'!B141</f>
        <v>Kontrolni zbroj (šifre 01+02+03+04+05+06+07+08+09+10)</v>
      </c>
      <c r="C28" s="336"/>
      <c r="D28" s="336"/>
      <c r="E28" s="336"/>
      <c r="F28" s="337"/>
      <c r="G28" s="159" t="str">
        <f>'RAS-funkcijski'!C141</f>
        <v>R1</v>
      </c>
      <c r="H28" s="178">
        <f>'RAS-funkcijski'!D141</f>
        <v>455183.76999999996</v>
      </c>
      <c r="I28" s="179">
        <f>'RAS-funkcijski'!E141</f>
        <v>571252.74</v>
      </c>
      <c r="J28" s="4"/>
      <c r="K28" s="4"/>
      <c r="L28" s="4"/>
      <c r="M28" s="4"/>
      <c r="N28" s="4"/>
      <c r="O28" s="4"/>
      <c r="P28" s="4"/>
      <c r="Q28" s="4"/>
      <c r="R28" s="4"/>
      <c r="S28" s="4"/>
      <c r="T28" s="4"/>
      <c r="U28" s="4"/>
      <c r="V28" s="4"/>
      <c r="W28" s="4"/>
      <c r="X28" s="4"/>
    </row>
    <row r="29" spans="1:24" ht="12.75" customHeight="1" x14ac:dyDescent="0.2">
      <c r="A29" s="323" t="s">
        <v>35</v>
      </c>
      <c r="B29" s="339" t="str">
        <f>'P-VRIO'!B5</f>
        <v>Promjene u vrijednosti i obujmu imovine (šifre 91511+91512)</v>
      </c>
      <c r="C29" s="330"/>
      <c r="D29" s="330"/>
      <c r="E29" s="330"/>
      <c r="F29" s="331"/>
      <c r="G29" s="157" t="str">
        <f>'P-VRIO'!C5</f>
        <v>9151</v>
      </c>
      <c r="H29" s="172">
        <f>'P-VRIO'!D5</f>
        <v>60178.09</v>
      </c>
      <c r="I29" s="173">
        <f>'P-VRIO'!E5</f>
        <v>0</v>
      </c>
      <c r="J29" s="4"/>
      <c r="K29" s="4"/>
      <c r="L29" s="4"/>
      <c r="M29" s="4"/>
      <c r="N29" s="4"/>
      <c r="O29" s="4"/>
      <c r="P29" s="4"/>
      <c r="Q29" s="4"/>
      <c r="R29" s="4"/>
      <c r="S29" s="4"/>
      <c r="T29" s="4"/>
      <c r="U29" s="4"/>
      <c r="V29" s="4"/>
      <c r="W29" s="4"/>
      <c r="X29" s="4"/>
    </row>
    <row r="30" spans="1:24" ht="12.75" customHeight="1" x14ac:dyDescent="0.2">
      <c r="A30" s="324"/>
      <c r="B30" s="340" t="str">
        <f>'P-VRIO'!B22</f>
        <v>Promjene u obujmu imovine (šifre P016+P023)</v>
      </c>
      <c r="C30" s="333"/>
      <c r="D30" s="333"/>
      <c r="E30" s="333"/>
      <c r="F30" s="334"/>
      <c r="G30" s="158" t="str">
        <f>'P-VRIO'!C22</f>
        <v>91512</v>
      </c>
      <c r="H30" s="174">
        <f>'P-VRIO'!D22</f>
        <v>60178.09</v>
      </c>
      <c r="I30" s="175">
        <f>'P-VRIO'!E22</f>
        <v>0</v>
      </c>
      <c r="J30" s="4"/>
      <c r="K30" s="4"/>
      <c r="L30" s="4"/>
      <c r="M30" s="4"/>
      <c r="N30" s="4"/>
      <c r="O30" s="4"/>
      <c r="P30" s="4"/>
      <c r="Q30" s="4"/>
      <c r="R30" s="4"/>
      <c r="S30" s="4"/>
      <c r="T30" s="4"/>
      <c r="U30" s="4"/>
      <c r="V30" s="4"/>
      <c r="W30" s="4"/>
      <c r="X30" s="4"/>
    </row>
    <row r="31" spans="1:24" ht="12.75" customHeight="1" x14ac:dyDescent="0.2">
      <c r="A31" s="324"/>
      <c r="B31" s="340" t="str">
        <f>'P-VRIO'!B38</f>
        <v>Promjene u vrijednosti (revalorizacija) i obujmu obveza (šifre 91521+91522)</v>
      </c>
      <c r="C31" s="333"/>
      <c r="D31" s="333"/>
      <c r="E31" s="333"/>
      <c r="F31" s="33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41" t="str">
        <f>'P-VRIO'!B44</f>
        <v>Promjene u obujmu obveza (šifre P035 do P038)</v>
      </c>
      <c r="C32" s="336"/>
      <c r="D32" s="336"/>
      <c r="E32" s="336"/>
      <c r="F32" s="33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36</v>
      </c>
      <c r="B33" s="329" t="str">
        <f>OBVEZE!B5</f>
        <v>Stanje obveza 1. siječnja (=stanju obveza iz Izvještaja o obvezama na 31. prosinca prethodne godine)</v>
      </c>
      <c r="C33" s="330"/>
      <c r="D33" s="330"/>
      <c r="E33" s="330"/>
      <c r="F33" s="331"/>
      <c r="G33" s="157" t="str">
        <f>OBVEZE!C5</f>
        <v>V001</v>
      </c>
      <c r="H33" s="180" t="s">
        <v>45</v>
      </c>
      <c r="I33" s="181">
        <f>OBVEZE!D5</f>
        <v>46899.29</v>
      </c>
      <c r="J33" s="4"/>
      <c r="K33" s="4"/>
      <c r="L33" s="4"/>
      <c r="M33" s="4"/>
      <c r="N33" s="4"/>
      <c r="O33" s="4"/>
      <c r="P33" s="4"/>
      <c r="Q33" s="4"/>
      <c r="R33" s="4"/>
      <c r="S33" s="4"/>
      <c r="T33" s="4"/>
      <c r="U33" s="4"/>
      <c r="V33" s="4"/>
      <c r="W33" s="4"/>
      <c r="X33" s="4"/>
    </row>
    <row r="34" spans="1:24" ht="12.75" customHeight="1" x14ac:dyDescent="0.2">
      <c r="A34" s="324"/>
      <c r="B34" s="332" t="str">
        <f>OBVEZE!B42</f>
        <v>Stanje obveza na kraju izvještajnog razdoblja (šifre V001+V002-V004) i (šifre V007+V009)</v>
      </c>
      <c r="C34" s="333"/>
      <c r="D34" s="333"/>
      <c r="E34" s="333"/>
      <c r="F34" s="334"/>
      <c r="G34" s="158" t="str">
        <f>OBVEZE!C42</f>
        <v>V006</v>
      </c>
      <c r="H34" s="174" t="s">
        <v>45</v>
      </c>
      <c r="I34" s="175">
        <f>OBVEZE!D42</f>
        <v>48042.850000000093</v>
      </c>
      <c r="J34" s="4"/>
      <c r="K34" s="4"/>
      <c r="L34" s="4"/>
      <c r="M34" s="4"/>
      <c r="N34" s="4"/>
      <c r="O34" s="4"/>
      <c r="P34" s="4"/>
      <c r="Q34" s="4"/>
      <c r="R34" s="4"/>
      <c r="S34" s="4"/>
      <c r="T34" s="4"/>
      <c r="U34" s="4"/>
      <c r="V34" s="4"/>
      <c r="W34" s="4"/>
      <c r="X34" s="4"/>
    </row>
    <row r="35" spans="1:24" ht="12.75" customHeight="1" x14ac:dyDescent="0.2">
      <c r="A35" s="324"/>
      <c r="B35" s="332" t="str">
        <f>OBVEZE!B43</f>
        <v>Stanje dospjelih obveza na kraju izvještajnog razdoblja (šifre V008+D23+D24 + 'D dio 25,26')</v>
      </c>
      <c r="C35" s="333"/>
      <c r="D35" s="333"/>
      <c r="E35" s="333"/>
      <c r="F35" s="334"/>
      <c r="G35" s="158" t="str">
        <f>OBVEZE!C43</f>
        <v>V007</v>
      </c>
      <c r="H35" s="174" t="s">
        <v>45</v>
      </c>
      <c r="I35" s="175">
        <f>OBVEZE!D43</f>
        <v>270.89999999999998</v>
      </c>
      <c r="J35" s="4"/>
      <c r="K35" s="4"/>
      <c r="L35" s="4"/>
      <c r="M35" s="4"/>
      <c r="N35" s="4"/>
      <c r="O35" s="4"/>
      <c r="P35" s="4"/>
      <c r="Q35" s="4"/>
      <c r="R35" s="4"/>
      <c r="S35" s="4"/>
      <c r="T35" s="4"/>
      <c r="U35" s="4"/>
      <c r="V35" s="4"/>
      <c r="W35" s="4"/>
      <c r="X35" s="4"/>
    </row>
    <row r="36" spans="1:24" ht="12.75" customHeight="1" x14ac:dyDescent="0.2">
      <c r="A36" s="325"/>
      <c r="B36" s="335" t="str">
        <f>OBVEZE!B101</f>
        <v>Stanje nedospjelih obveza na kraju izvještajnog razdoblja (šifre V010 + ND23 + ND24 + 'ND dio 25,26')</v>
      </c>
      <c r="C36" s="336"/>
      <c r="D36" s="336"/>
      <c r="E36" s="336"/>
      <c r="F36" s="337"/>
      <c r="G36" s="159" t="str">
        <f>OBVEZE!C101</f>
        <v>V009</v>
      </c>
      <c r="H36" s="178" t="s">
        <v>45</v>
      </c>
      <c r="I36" s="179">
        <f>OBVEZE!D101</f>
        <v>47771.95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8" t="s">
        <v>46</v>
      </c>
      <c r="I39" s="33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5"/>
      <c r="I40" s="254"/>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382" zoomScaleNormal="100" workbookViewId="0">
      <selection activeCell="D645" sqref="D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7" t="s">
        <v>47</v>
      </c>
      <c r="B1" s="299" t="s">
        <v>48</v>
      </c>
      <c r="C1" s="297" t="s">
        <v>33</v>
      </c>
      <c r="D1" s="300" t="s">
        <v>34</v>
      </c>
      <c r="E1" s="298" t="s">
        <v>49</v>
      </c>
      <c r="F1" s="301" t="s">
        <v>38</v>
      </c>
    </row>
    <row r="2" spans="1:25" s="222" customFormat="1" ht="50.1" customHeight="1" x14ac:dyDescent="0.2">
      <c r="A2" s="346" t="s">
        <v>50</v>
      </c>
      <c r="B2" s="347"/>
      <c r="C2" s="347"/>
      <c r="D2" s="347"/>
      <c r="E2" s="347"/>
      <c r="F2" s="347"/>
    </row>
    <row r="3" spans="1:25" s="222" customFormat="1" ht="48" x14ac:dyDescent="0.2">
      <c r="A3" s="293" t="s">
        <v>51</v>
      </c>
      <c r="B3" s="294" t="s">
        <v>40</v>
      </c>
      <c r="C3" s="276" t="s">
        <v>41</v>
      </c>
      <c r="D3" s="294" t="s">
        <v>52</v>
      </c>
      <c r="E3" s="294" t="s">
        <v>53</v>
      </c>
      <c r="F3" s="277"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56</v>
      </c>
      <c r="B5" s="349"/>
      <c r="C5" s="214"/>
      <c r="D5" s="72"/>
      <c r="E5" s="72"/>
      <c r="F5" s="59"/>
    </row>
    <row r="6" spans="1:25" ht="12.75" customHeight="1" x14ac:dyDescent="0.2">
      <c r="A6" s="53">
        <v>6</v>
      </c>
      <c r="B6" s="85" t="s">
        <v>57</v>
      </c>
      <c r="C6" s="50" t="s">
        <v>58</v>
      </c>
      <c r="D6" s="51">
        <f>D7+D44+D50+D82+D106+D124+D133+D139</f>
        <v>488710.67000000004</v>
      </c>
      <c r="E6" s="51">
        <f>E7+E44+E50+E82+E106+E124+E133+E139</f>
        <v>568702.54</v>
      </c>
      <c r="F6" s="52">
        <f t="shared" ref="F6:F131" si="0">IF(D6&lt;&gt;0,IF(E6/D6&gt;=100,"&gt;&gt;100",E6/D6*100),"-")</f>
        <v>116.36794015567533</v>
      </c>
    </row>
    <row r="7" spans="1:25" ht="12.75" customHeight="1" x14ac:dyDescent="0.2">
      <c r="A7" s="53">
        <v>61</v>
      </c>
      <c r="B7" s="292"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464714.14000000007</v>
      </c>
      <c r="E50" s="51">
        <f>E51+E54+E59+E62+E65+E68+E71+E74+E77</f>
        <v>540015.75</v>
      </c>
      <c r="F50" s="52">
        <f t="shared" si="0"/>
        <v>116.20385598768308</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453635.12000000005</v>
      </c>
      <c r="E68" s="51">
        <f t="shared" si="15"/>
        <v>537055.28</v>
      </c>
      <c r="F68" s="52">
        <f t="shared" si="0"/>
        <v>118.38926404110863</v>
      </c>
    </row>
    <row r="69" spans="1:6" ht="12.75" customHeight="1" x14ac:dyDescent="0.2">
      <c r="A69" s="53" t="s">
        <v>183</v>
      </c>
      <c r="B69" s="85" t="s">
        <v>184</v>
      </c>
      <c r="C69" s="50" t="s">
        <v>183</v>
      </c>
      <c r="D69" s="242">
        <v>452865.78</v>
      </c>
      <c r="E69" s="242">
        <v>536736.87</v>
      </c>
      <c r="F69" s="52">
        <f t="shared" si="0"/>
        <v>118.52007674326816</v>
      </c>
    </row>
    <row r="70" spans="1:6" ht="24" x14ac:dyDescent="0.2">
      <c r="A70" s="53" t="s">
        <v>185</v>
      </c>
      <c r="B70" s="85" t="s">
        <v>186</v>
      </c>
      <c r="C70" s="50" t="s">
        <v>185</v>
      </c>
      <c r="D70" s="242">
        <v>769.34</v>
      </c>
      <c r="E70" s="242">
        <v>318.41000000000003</v>
      </c>
      <c r="F70" s="52">
        <f t="shared" si="0"/>
        <v>41.387422985935999</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11079.02</v>
      </c>
      <c r="E77" s="51">
        <f t="shared" si="18"/>
        <v>2960.47</v>
      </c>
      <c r="F77" s="52">
        <f t="shared" si="0"/>
        <v>26.721406767024519</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11079.02</v>
      </c>
      <c r="E80" s="242">
        <v>2960.47</v>
      </c>
      <c r="F80" s="52">
        <f t="shared" si="0"/>
        <v>26.721406767024519</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0</v>
      </c>
      <c r="E106" s="51">
        <f t="shared" si="23"/>
        <v>124.98</v>
      </c>
      <c r="F106" s="52" t="str">
        <f t="shared" si="0"/>
        <v>-</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0</v>
      </c>
      <c r="E112" s="51">
        <f t="shared" si="25"/>
        <v>124.98</v>
      </c>
      <c r="F112" s="52" t="str">
        <f t="shared" si="0"/>
        <v>-</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0</v>
      </c>
      <c r="E117" s="242">
        <v>124.98</v>
      </c>
      <c r="F117" s="52" t="str">
        <f t="shared" si="0"/>
        <v>-</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60</v>
      </c>
      <c r="E124" s="51">
        <f t="shared" si="27"/>
        <v>585.03</v>
      </c>
      <c r="F124" s="52">
        <f t="shared" si="0"/>
        <v>975.04999999999984</v>
      </c>
    </row>
    <row r="125" spans="1:6" ht="12.75" customHeight="1" x14ac:dyDescent="0.2">
      <c r="A125" s="53">
        <v>661</v>
      </c>
      <c r="B125" s="86" t="s">
        <v>295</v>
      </c>
      <c r="C125" s="50" t="s">
        <v>296</v>
      </c>
      <c r="D125" s="51">
        <f t="shared" ref="D125:E125" si="28">SUM(D126:D127)</f>
        <v>0</v>
      </c>
      <c r="E125" s="51">
        <f t="shared" si="28"/>
        <v>500</v>
      </c>
      <c r="F125" s="52" t="str">
        <f t="shared" si="0"/>
        <v>-</v>
      </c>
    </row>
    <row r="126" spans="1:6" ht="12.75" customHeight="1" x14ac:dyDescent="0.2">
      <c r="A126" s="53">
        <v>6614</v>
      </c>
      <c r="B126" s="86" t="s">
        <v>297</v>
      </c>
      <c r="C126" s="50" t="s">
        <v>298</v>
      </c>
      <c r="D126" s="242">
        <v>0</v>
      </c>
      <c r="E126" s="242">
        <v>500</v>
      </c>
      <c r="F126" s="52" t="str">
        <f t="shared" si="0"/>
        <v>-</v>
      </c>
    </row>
    <row r="127" spans="1:6" ht="12.75" customHeight="1" x14ac:dyDescent="0.2">
      <c r="A127" s="53">
        <v>6615</v>
      </c>
      <c r="B127" s="86" t="s">
        <v>299</v>
      </c>
      <c r="C127" s="50" t="s">
        <v>300</v>
      </c>
      <c r="D127" s="242">
        <v>0</v>
      </c>
      <c r="E127" s="242"/>
      <c r="F127" s="52" t="str">
        <f t="shared" si="0"/>
        <v>-</v>
      </c>
    </row>
    <row r="128" spans="1:6" ht="24" x14ac:dyDescent="0.2">
      <c r="A128" s="53">
        <v>663</v>
      </c>
      <c r="B128" s="231" t="s">
        <v>301</v>
      </c>
      <c r="C128" s="50" t="s">
        <v>302</v>
      </c>
      <c r="D128" s="51">
        <f t="shared" ref="D128:E128" si="29">SUM(D129:D132)</f>
        <v>60</v>
      </c>
      <c r="E128" s="51">
        <f t="shared" si="29"/>
        <v>85.03</v>
      </c>
      <c r="F128" s="52">
        <f t="shared" si="0"/>
        <v>141.71666666666667</v>
      </c>
    </row>
    <row r="129" spans="1:6" ht="12.75" customHeight="1" x14ac:dyDescent="0.2">
      <c r="A129" s="53">
        <v>6631</v>
      </c>
      <c r="B129" s="86" t="s">
        <v>303</v>
      </c>
      <c r="C129" s="50" t="s">
        <v>304</v>
      </c>
      <c r="D129" s="242">
        <v>60</v>
      </c>
      <c r="E129" s="242">
        <v>85.03</v>
      </c>
      <c r="F129" s="52">
        <f t="shared" si="0"/>
        <v>141.71666666666667</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23936.53</v>
      </c>
      <c r="E133" s="51">
        <f t="shared" si="30"/>
        <v>27976.78</v>
      </c>
      <c r="F133" s="52">
        <f t="shared" ref="F133:F223" si="31">IF(D133&lt;&gt;0,IF(E133/D133&gt;=100,"&gt;&gt;100",E133/D133*100),"-")</f>
        <v>116.87901295634748</v>
      </c>
    </row>
    <row r="134" spans="1:6" ht="24" x14ac:dyDescent="0.2">
      <c r="A134" s="53">
        <v>671</v>
      </c>
      <c r="B134" s="232" t="s">
        <v>313</v>
      </c>
      <c r="C134" s="50" t="s">
        <v>314</v>
      </c>
      <c r="D134" s="51">
        <f t="shared" ref="D134:E134" si="32">SUM(D135:D137)</f>
        <v>23936.53</v>
      </c>
      <c r="E134" s="51">
        <f t="shared" si="32"/>
        <v>27976.78</v>
      </c>
      <c r="F134" s="52">
        <f t="shared" si="31"/>
        <v>116.87901295634748</v>
      </c>
    </row>
    <row r="135" spans="1:6" ht="12.75" customHeight="1" x14ac:dyDescent="0.2">
      <c r="A135" s="53">
        <v>6711</v>
      </c>
      <c r="B135" s="85" t="s">
        <v>315</v>
      </c>
      <c r="C135" s="50" t="s">
        <v>316</v>
      </c>
      <c r="D135" s="242">
        <v>23936.53</v>
      </c>
      <c r="E135" s="242">
        <v>27976.78</v>
      </c>
      <c r="F135" s="52">
        <f t="shared" si="31"/>
        <v>116.87901295634748</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454400.35000000009</v>
      </c>
      <c r="E151" s="51">
        <f t="shared" si="35"/>
        <v>570935.20000000007</v>
      </c>
      <c r="F151" s="52">
        <f t="shared" si="31"/>
        <v>125.64585392594878</v>
      </c>
    </row>
    <row r="152" spans="1:6" ht="12.75" customHeight="1" x14ac:dyDescent="0.2">
      <c r="A152" s="53">
        <v>31</v>
      </c>
      <c r="B152" s="85" t="s">
        <v>348</v>
      </c>
      <c r="C152" s="50" t="s">
        <v>34</v>
      </c>
      <c r="D152" s="51">
        <f t="shared" ref="D152:E152" si="36">D153+D158+D159</f>
        <v>389097.53</v>
      </c>
      <c r="E152" s="51">
        <f t="shared" si="36"/>
        <v>492425.08</v>
      </c>
      <c r="F152" s="52">
        <f t="shared" si="31"/>
        <v>126.55569414691479</v>
      </c>
    </row>
    <row r="153" spans="1:6" ht="12.75" customHeight="1" x14ac:dyDescent="0.2">
      <c r="A153" s="53">
        <v>311</v>
      </c>
      <c r="B153" s="85" t="s">
        <v>349</v>
      </c>
      <c r="C153" s="50" t="s">
        <v>350</v>
      </c>
      <c r="D153" s="51">
        <f t="shared" ref="D153:E153" si="37">SUM(D154:D157)</f>
        <v>319955.21000000002</v>
      </c>
      <c r="E153" s="51">
        <f t="shared" si="37"/>
        <v>407465.21</v>
      </c>
      <c r="F153" s="52">
        <f t="shared" si="31"/>
        <v>127.35070324374465</v>
      </c>
    </row>
    <row r="154" spans="1:6" ht="12.75" customHeight="1" x14ac:dyDescent="0.2">
      <c r="A154" s="53">
        <v>3111</v>
      </c>
      <c r="B154" s="85" t="s">
        <v>351</v>
      </c>
      <c r="C154" s="50" t="s">
        <v>352</v>
      </c>
      <c r="D154" s="242">
        <v>310901.58</v>
      </c>
      <c r="E154" s="242">
        <v>395801.9</v>
      </c>
      <c r="F154" s="52">
        <f t="shared" si="31"/>
        <v>127.30778016631501</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3306.8</v>
      </c>
      <c r="E156" s="242">
        <v>3681.99</v>
      </c>
      <c r="F156" s="52">
        <f t="shared" si="31"/>
        <v>111.34601427361798</v>
      </c>
    </row>
    <row r="157" spans="1:6" ht="12.75" customHeight="1" x14ac:dyDescent="0.2">
      <c r="A157" s="53">
        <v>3114</v>
      </c>
      <c r="B157" s="85" t="s">
        <v>357</v>
      </c>
      <c r="C157" s="50" t="s">
        <v>358</v>
      </c>
      <c r="D157" s="242">
        <v>5746.83</v>
      </c>
      <c r="E157" s="242">
        <v>7981.32</v>
      </c>
      <c r="F157" s="52">
        <f t="shared" si="31"/>
        <v>138.88213154034486</v>
      </c>
    </row>
    <row r="158" spans="1:6" ht="12.75" customHeight="1" x14ac:dyDescent="0.2">
      <c r="A158" s="53">
        <v>312</v>
      </c>
      <c r="B158" s="85" t="s">
        <v>359</v>
      </c>
      <c r="C158" s="50" t="s">
        <v>360</v>
      </c>
      <c r="D158" s="242">
        <v>16349.64</v>
      </c>
      <c r="E158" s="242">
        <v>17728.099999999999</v>
      </c>
      <c r="F158" s="52">
        <f t="shared" si="31"/>
        <v>108.43113365187244</v>
      </c>
    </row>
    <row r="159" spans="1:6" ht="12.75" customHeight="1" x14ac:dyDescent="0.2">
      <c r="A159" s="53">
        <v>313</v>
      </c>
      <c r="B159" s="85" t="s">
        <v>361</v>
      </c>
      <c r="C159" s="50" t="s">
        <v>362</v>
      </c>
      <c r="D159" s="51">
        <f t="shared" ref="D159:E159" si="38">SUM(D160:D162)</f>
        <v>52792.68</v>
      </c>
      <c r="E159" s="51">
        <f t="shared" si="38"/>
        <v>67231.77</v>
      </c>
      <c r="F159" s="52">
        <f t="shared" si="31"/>
        <v>127.35055314486783</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52792.68</v>
      </c>
      <c r="E161" s="242">
        <v>67231.77</v>
      </c>
      <c r="F161" s="52">
        <f t="shared" si="31"/>
        <v>127.35055314486783</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58037.710000000006</v>
      </c>
      <c r="E163" s="51">
        <f t="shared" si="39"/>
        <v>68437.740000000005</v>
      </c>
      <c r="F163" s="52">
        <f t="shared" si="31"/>
        <v>117.91943548427393</v>
      </c>
    </row>
    <row r="164" spans="1:6" ht="12.75" customHeight="1" x14ac:dyDescent="0.2">
      <c r="A164" s="53">
        <v>321</v>
      </c>
      <c r="B164" s="85" t="s">
        <v>370</v>
      </c>
      <c r="C164" s="50" t="s">
        <v>371</v>
      </c>
      <c r="D164" s="51">
        <f t="shared" ref="D164:E164" si="40">SUM(D165:D168)</f>
        <v>23793.93</v>
      </c>
      <c r="E164" s="51">
        <f t="shared" si="40"/>
        <v>26989.129999999997</v>
      </c>
      <c r="F164" s="52">
        <f t="shared" si="31"/>
        <v>113.42863495017426</v>
      </c>
    </row>
    <row r="165" spans="1:6" ht="12.75" customHeight="1" x14ac:dyDescent="0.2">
      <c r="A165" s="53">
        <v>3211</v>
      </c>
      <c r="B165" s="85" t="s">
        <v>372</v>
      </c>
      <c r="C165" s="50" t="s">
        <v>373</v>
      </c>
      <c r="D165" s="242">
        <v>1128.48</v>
      </c>
      <c r="E165" s="242">
        <v>1483.37</v>
      </c>
      <c r="F165" s="52">
        <f t="shared" si="31"/>
        <v>131.44849709343541</v>
      </c>
    </row>
    <row r="166" spans="1:6" ht="12.75" customHeight="1" x14ac:dyDescent="0.2">
      <c r="A166" s="53">
        <v>3212</v>
      </c>
      <c r="B166" s="85" t="s">
        <v>374</v>
      </c>
      <c r="C166" s="50" t="s">
        <v>375</v>
      </c>
      <c r="D166" s="242">
        <v>22510.57</v>
      </c>
      <c r="E166" s="242">
        <v>25008.560000000001</v>
      </c>
      <c r="F166" s="52">
        <f t="shared" si="31"/>
        <v>111.09696467037486</v>
      </c>
    </row>
    <row r="167" spans="1:6" ht="12.75" customHeight="1" x14ac:dyDescent="0.2">
      <c r="A167" s="53">
        <v>3213</v>
      </c>
      <c r="B167" s="85" t="s">
        <v>376</v>
      </c>
      <c r="C167" s="50" t="s">
        <v>377</v>
      </c>
      <c r="D167" s="242">
        <v>37.5</v>
      </c>
      <c r="E167" s="242">
        <v>325.17</v>
      </c>
      <c r="F167" s="52">
        <f t="shared" si="31"/>
        <v>867.12000000000012</v>
      </c>
    </row>
    <row r="168" spans="1:6" ht="12.75" customHeight="1" x14ac:dyDescent="0.2">
      <c r="A168" s="53">
        <v>3214</v>
      </c>
      <c r="B168" s="85" t="s">
        <v>378</v>
      </c>
      <c r="C168" s="50" t="s">
        <v>379</v>
      </c>
      <c r="D168" s="242">
        <v>117.38</v>
      </c>
      <c r="E168" s="242">
        <v>172.03</v>
      </c>
      <c r="F168" s="52">
        <f t="shared" si="31"/>
        <v>146.55818708468223</v>
      </c>
    </row>
    <row r="169" spans="1:6" ht="12.75" customHeight="1" x14ac:dyDescent="0.2">
      <c r="A169" s="53">
        <v>322</v>
      </c>
      <c r="B169" s="85" t="s">
        <v>380</v>
      </c>
      <c r="C169" s="50" t="s">
        <v>381</v>
      </c>
      <c r="D169" s="51">
        <f t="shared" ref="D169:E169" si="41">SUM(D170:D176)</f>
        <v>18107.660000000003</v>
      </c>
      <c r="E169" s="51">
        <f t="shared" si="41"/>
        <v>20493.95</v>
      </c>
      <c r="F169" s="52">
        <f t="shared" si="31"/>
        <v>113.1783455178637</v>
      </c>
    </row>
    <row r="170" spans="1:6" ht="12.75" customHeight="1" x14ac:dyDescent="0.2">
      <c r="A170" s="53">
        <v>3221</v>
      </c>
      <c r="B170" s="85" t="s">
        <v>382</v>
      </c>
      <c r="C170" s="50" t="s">
        <v>383</v>
      </c>
      <c r="D170" s="242">
        <v>4741.8100000000004</v>
      </c>
      <c r="E170" s="242">
        <v>4562.04</v>
      </c>
      <c r="F170" s="52">
        <f t="shared" si="31"/>
        <v>96.208831648674234</v>
      </c>
    </row>
    <row r="171" spans="1:6" ht="12.75" customHeight="1" x14ac:dyDescent="0.2">
      <c r="A171" s="53">
        <v>3222</v>
      </c>
      <c r="B171" s="85" t="s">
        <v>384</v>
      </c>
      <c r="C171" s="50" t="s">
        <v>385</v>
      </c>
      <c r="D171" s="242">
        <v>10610.36</v>
      </c>
      <c r="E171" s="242">
        <v>12588.36</v>
      </c>
      <c r="F171" s="52">
        <f t="shared" si="31"/>
        <v>118.64215728778289</v>
      </c>
    </row>
    <row r="172" spans="1:6" ht="12.75" customHeight="1" x14ac:dyDescent="0.2">
      <c r="A172" s="53">
        <v>3223</v>
      </c>
      <c r="B172" s="85" t="s">
        <v>386</v>
      </c>
      <c r="C172" s="50" t="s">
        <v>387</v>
      </c>
      <c r="D172" s="242">
        <v>2543.31</v>
      </c>
      <c r="E172" s="242">
        <v>3078.55</v>
      </c>
      <c r="F172" s="52">
        <f t="shared" si="31"/>
        <v>121.04501614038399</v>
      </c>
    </row>
    <row r="173" spans="1:6" ht="12.75" customHeight="1" x14ac:dyDescent="0.2">
      <c r="A173" s="53">
        <v>3224</v>
      </c>
      <c r="B173" s="85" t="s">
        <v>388</v>
      </c>
      <c r="C173" s="50" t="s">
        <v>389</v>
      </c>
      <c r="D173" s="242">
        <v>0</v>
      </c>
      <c r="E173" s="242"/>
      <c r="F173" s="52" t="str">
        <f t="shared" si="31"/>
        <v>-</v>
      </c>
    </row>
    <row r="174" spans="1:6" ht="12.75" customHeight="1" x14ac:dyDescent="0.2">
      <c r="A174" s="53">
        <v>3225</v>
      </c>
      <c r="B174" s="85" t="s">
        <v>390</v>
      </c>
      <c r="C174" s="50" t="s">
        <v>391</v>
      </c>
      <c r="D174" s="242">
        <v>212.18</v>
      </c>
      <c r="E174" s="242">
        <v>265</v>
      </c>
      <c r="F174" s="52">
        <f t="shared" si="31"/>
        <v>124.89395796022245</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c r="F176" s="52" t="str">
        <f t="shared" si="31"/>
        <v>-</v>
      </c>
    </row>
    <row r="177" spans="1:6" ht="12.75" customHeight="1" x14ac:dyDescent="0.2">
      <c r="A177" s="53">
        <v>323</v>
      </c>
      <c r="B177" s="85" t="s">
        <v>396</v>
      </c>
      <c r="C177" s="50" t="s">
        <v>397</v>
      </c>
      <c r="D177" s="51">
        <f t="shared" ref="D177:E177" si="42">SUM(D178:D186)</f>
        <v>13761.2</v>
      </c>
      <c r="E177" s="51">
        <f t="shared" si="42"/>
        <v>19251.27</v>
      </c>
      <c r="F177" s="52">
        <f t="shared" si="31"/>
        <v>139.89528529488706</v>
      </c>
    </row>
    <row r="178" spans="1:6" ht="12.75" customHeight="1" x14ac:dyDescent="0.2">
      <c r="A178" s="53">
        <v>3231</v>
      </c>
      <c r="B178" s="85" t="s">
        <v>398</v>
      </c>
      <c r="C178" s="50" t="s">
        <v>399</v>
      </c>
      <c r="D178" s="242">
        <v>7866.14</v>
      </c>
      <c r="E178" s="242">
        <v>8983.1299999999992</v>
      </c>
      <c r="F178" s="52">
        <f t="shared" si="31"/>
        <v>114.19997610009483</v>
      </c>
    </row>
    <row r="179" spans="1:6" ht="12.75" customHeight="1" x14ac:dyDescent="0.2">
      <c r="A179" s="53">
        <v>3232</v>
      </c>
      <c r="B179" s="85" t="s">
        <v>400</v>
      </c>
      <c r="C179" s="50" t="s">
        <v>401</v>
      </c>
      <c r="D179" s="242">
        <v>124.98</v>
      </c>
      <c r="E179" s="242">
        <v>3364</v>
      </c>
      <c r="F179" s="52">
        <f t="shared" si="31"/>
        <v>2691.6306609057447</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3174.49</v>
      </c>
      <c r="E181" s="242">
        <v>3178.06</v>
      </c>
      <c r="F181" s="52">
        <f t="shared" si="31"/>
        <v>100.11245900916367</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1052.6500000000001</v>
      </c>
      <c r="E183" s="242">
        <v>1468.22</v>
      </c>
      <c r="F183" s="52">
        <f t="shared" si="31"/>
        <v>139.47845912696525</v>
      </c>
    </row>
    <row r="184" spans="1:6" ht="12.75" customHeight="1" x14ac:dyDescent="0.2">
      <c r="A184" s="53">
        <v>3237</v>
      </c>
      <c r="B184" s="85" t="s">
        <v>410</v>
      </c>
      <c r="C184" s="50" t="s">
        <v>411</v>
      </c>
      <c r="D184" s="242">
        <v>0</v>
      </c>
      <c r="E184" s="242"/>
      <c r="F184" s="52" t="str">
        <f t="shared" si="31"/>
        <v>-</v>
      </c>
    </row>
    <row r="185" spans="1:6" ht="12.75" customHeight="1" x14ac:dyDescent="0.2">
      <c r="A185" s="53">
        <v>3238</v>
      </c>
      <c r="B185" s="85" t="s">
        <v>412</v>
      </c>
      <c r="C185" s="50" t="s">
        <v>413</v>
      </c>
      <c r="D185" s="242">
        <v>1392.52</v>
      </c>
      <c r="E185" s="242">
        <v>2011.86</v>
      </c>
      <c r="F185" s="52">
        <f t="shared" si="31"/>
        <v>144.47620141901015</v>
      </c>
    </row>
    <row r="186" spans="1:6" ht="12.75" customHeight="1" x14ac:dyDescent="0.2">
      <c r="A186" s="53">
        <v>3239</v>
      </c>
      <c r="B186" s="85" t="s">
        <v>414</v>
      </c>
      <c r="C186" s="50" t="s">
        <v>415</v>
      </c>
      <c r="D186" s="242">
        <v>150.41999999999999</v>
      </c>
      <c r="E186" s="242">
        <v>246</v>
      </c>
      <c r="F186" s="52">
        <f t="shared" si="31"/>
        <v>163.54208216992424</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2374.92</v>
      </c>
      <c r="E188" s="51">
        <f t="shared" si="43"/>
        <v>1703.3899999999999</v>
      </c>
      <c r="F188" s="52">
        <f t="shared" si="31"/>
        <v>71.724100180216581</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75.86</v>
      </c>
      <c r="E190" s="242"/>
      <c r="F190" s="52">
        <f t="shared" si="31"/>
        <v>0</v>
      </c>
    </row>
    <row r="191" spans="1:6" ht="12.75" customHeight="1" x14ac:dyDescent="0.2">
      <c r="A191" s="53">
        <v>3293</v>
      </c>
      <c r="B191" s="85" t="s">
        <v>424</v>
      </c>
      <c r="C191" s="50" t="s">
        <v>425</v>
      </c>
      <c r="D191" s="242">
        <v>399.13</v>
      </c>
      <c r="E191" s="242">
        <v>297.01</v>
      </c>
      <c r="F191" s="52">
        <f t="shared" si="31"/>
        <v>74.4143512138902</v>
      </c>
    </row>
    <row r="192" spans="1:6" ht="12.75" customHeight="1" x14ac:dyDescent="0.2">
      <c r="A192" s="53">
        <v>3294</v>
      </c>
      <c r="B192" s="85" t="s">
        <v>426</v>
      </c>
      <c r="C192" s="50" t="s">
        <v>427</v>
      </c>
      <c r="D192" s="242">
        <v>163.09</v>
      </c>
      <c r="E192" s="242">
        <v>163.09</v>
      </c>
      <c r="F192" s="52">
        <f t="shared" si="31"/>
        <v>100</v>
      </c>
    </row>
    <row r="193" spans="1:6" ht="12.75" customHeight="1" x14ac:dyDescent="0.2">
      <c r="A193" s="53">
        <v>3295</v>
      </c>
      <c r="B193" s="85" t="s">
        <v>428</v>
      </c>
      <c r="C193" s="50" t="s">
        <v>429</v>
      </c>
      <c r="D193" s="242">
        <v>1684.34</v>
      </c>
      <c r="E193" s="242">
        <v>1156.33</v>
      </c>
      <c r="F193" s="52">
        <f t="shared" si="31"/>
        <v>68.651816141634114</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52.5</v>
      </c>
      <c r="E195" s="242">
        <v>86.96</v>
      </c>
      <c r="F195" s="52">
        <f t="shared" si="31"/>
        <v>165.63809523809522</v>
      </c>
    </row>
    <row r="196" spans="1:6" ht="12.75" customHeight="1" x14ac:dyDescent="0.2">
      <c r="A196" s="53">
        <v>34</v>
      </c>
      <c r="B196" s="232" t="s">
        <v>434</v>
      </c>
      <c r="C196" s="50" t="s">
        <v>435</v>
      </c>
      <c r="D196" s="51">
        <f t="shared" ref="D196:E196" si="44">D197+D202+D210</f>
        <v>1.82</v>
      </c>
      <c r="E196" s="51">
        <f t="shared" si="44"/>
        <v>0.56000000000000005</v>
      </c>
      <c r="F196" s="52">
        <f t="shared" si="31"/>
        <v>30.76923076923077</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1.82</v>
      </c>
      <c r="E210" s="51">
        <f t="shared" si="47"/>
        <v>0.56000000000000005</v>
      </c>
      <c r="F210" s="52">
        <f t="shared" si="31"/>
        <v>30.76923076923077</v>
      </c>
    </row>
    <row r="211" spans="1:6" ht="12.75" customHeight="1" x14ac:dyDescent="0.2">
      <c r="A211" s="53">
        <v>3431</v>
      </c>
      <c r="B211" s="232" t="s">
        <v>464</v>
      </c>
      <c r="C211" s="50" t="s">
        <v>465</v>
      </c>
      <c r="D211" s="242">
        <v>0</v>
      </c>
      <c r="E211" s="242"/>
      <c r="F211" s="52" t="str">
        <f t="shared" si="31"/>
        <v>-</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1.82</v>
      </c>
      <c r="E213" s="242">
        <v>0.56000000000000005</v>
      </c>
      <c r="F213" s="52">
        <f t="shared" si="31"/>
        <v>30.76923076923077</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7153.21</v>
      </c>
      <c r="E252" s="51">
        <f t="shared" si="63"/>
        <v>9943.8799999999992</v>
      </c>
      <c r="F252" s="52">
        <f t="shared" ref="F252:F258" si="64">IF(D252&lt;&gt;0,IF(E252/D252&gt;=100,"&gt;&gt;100",E252/D252*100),"-")</f>
        <v>139.01283479724486</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7153.21</v>
      </c>
      <c r="E259" s="51">
        <f t="shared" si="66"/>
        <v>9943.8799999999992</v>
      </c>
      <c r="F259" s="52">
        <f t="shared" ref="F259:F262" si="67">IF(D259&lt;&gt;0,IF(E259/D259&gt;=100,"&gt;&gt;100",E259/D259*100),"-")</f>
        <v>139.01283479724486</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7153.21</v>
      </c>
      <c r="E261" s="242">
        <v>9943.8799999999992</v>
      </c>
      <c r="F261" s="52">
        <f t="shared" si="67"/>
        <v>139.01283479724486</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110.08</v>
      </c>
      <c r="E263" s="51">
        <f t="shared" si="68"/>
        <v>127.94</v>
      </c>
      <c r="F263" s="52">
        <f t="shared" ref="F263:F267" si="69">IF(D263&lt;&gt;0,IF(E263/D263&gt;=100,"&gt;&gt;100",E263/D263*100),"-")</f>
        <v>116.22456395348837</v>
      </c>
    </row>
    <row r="264" spans="1:6" ht="12.75" customHeight="1" x14ac:dyDescent="0.2">
      <c r="A264" s="53">
        <v>381</v>
      </c>
      <c r="B264" s="85" t="s">
        <v>566</v>
      </c>
      <c r="C264" s="50" t="s">
        <v>567</v>
      </c>
      <c r="D264" s="51">
        <f t="shared" ref="D264:E264" si="70">SUM(D265:D267)</f>
        <v>110.08</v>
      </c>
      <c r="E264" s="51">
        <f t="shared" si="70"/>
        <v>127.94</v>
      </c>
      <c r="F264" s="52">
        <f t="shared" si="69"/>
        <v>116.22456395348837</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110.08</v>
      </c>
      <c r="E266" s="242">
        <v>127.94</v>
      </c>
      <c r="F266" s="52">
        <f t="shared" si="69"/>
        <v>116.22456395348837</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454400.35000000009</v>
      </c>
      <c r="E289" s="51">
        <f t="shared" si="79"/>
        <v>570935.20000000007</v>
      </c>
      <c r="F289" s="52">
        <f t="shared" si="76"/>
        <v>125.64585392594878</v>
      </c>
    </row>
    <row r="290" spans="1:6" ht="12.75" customHeight="1" x14ac:dyDescent="0.2">
      <c r="A290" s="53" t="s">
        <v>607</v>
      </c>
      <c r="B290" s="85" t="s">
        <v>618</v>
      </c>
      <c r="C290" s="50" t="s">
        <v>619</v>
      </c>
      <c r="D290" s="51">
        <f>IF(D6&gt;=D289,D6-D289,0)</f>
        <v>34310.319999999949</v>
      </c>
      <c r="E290" s="51">
        <f>IF(E6&gt;=E289,E6-E289,0)</f>
        <v>0</v>
      </c>
      <c r="F290" s="52">
        <f t="shared" si="76"/>
        <v>0</v>
      </c>
    </row>
    <row r="291" spans="1:6" ht="12.75" customHeight="1" x14ac:dyDescent="0.2">
      <c r="A291" s="53" t="s">
        <v>607</v>
      </c>
      <c r="B291" s="85" t="s">
        <v>620</v>
      </c>
      <c r="C291" s="50" t="s">
        <v>621</v>
      </c>
      <c r="D291" s="51">
        <f>IF(D289&gt;=D6,D289-D6,0)</f>
        <v>0</v>
      </c>
      <c r="E291" s="51">
        <f>IF(E289&gt;=E6,E289-E6,0)</f>
        <v>2232.6600000000326</v>
      </c>
      <c r="F291" s="52" t="str">
        <f t="shared" si="76"/>
        <v>-</v>
      </c>
    </row>
    <row r="292" spans="1:6" ht="12.75" customHeight="1" x14ac:dyDescent="0.2">
      <c r="A292" s="53">
        <v>92211</v>
      </c>
      <c r="B292" s="85" t="s">
        <v>622</v>
      </c>
      <c r="C292" s="50" t="s">
        <v>623</v>
      </c>
      <c r="D292" s="242">
        <v>3399.85</v>
      </c>
      <c r="E292" s="242">
        <v>30385.29</v>
      </c>
      <c r="F292" s="52">
        <f t="shared" si="76"/>
        <v>893.72442901892737</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v>
      </c>
      <c r="E294" s="242">
        <v>0</v>
      </c>
      <c r="F294" s="52" t="str">
        <f t="shared" si="76"/>
        <v>-</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48" t="s">
        <v>632</v>
      </c>
      <c r="B297" s="349"/>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783.42</v>
      </c>
      <c r="E350" s="51">
        <f t="shared" si="95"/>
        <v>317.54000000000002</v>
      </c>
      <c r="F350" s="52">
        <f t="shared" si="81"/>
        <v>40.532536825712903</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783.42</v>
      </c>
      <c r="E363" s="51">
        <f t="shared" si="99"/>
        <v>317.54000000000002</v>
      </c>
      <c r="F363" s="52">
        <f t="shared" si="81"/>
        <v>40.532536825712903</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0</v>
      </c>
      <c r="E369" s="51">
        <f t="shared" si="101"/>
        <v>0</v>
      </c>
      <c r="F369" s="52" t="str">
        <f t="shared" si="81"/>
        <v>-</v>
      </c>
    </row>
    <row r="370" spans="1:6" ht="12.75" customHeight="1" x14ac:dyDescent="0.2">
      <c r="A370" s="53">
        <v>4221</v>
      </c>
      <c r="B370" s="85" t="s">
        <v>673</v>
      </c>
      <c r="C370" s="50" t="s">
        <v>765</v>
      </c>
      <c r="D370" s="242">
        <v>0</v>
      </c>
      <c r="E370" s="242"/>
      <c r="F370" s="52" t="str">
        <f t="shared" si="81"/>
        <v>-</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783.42</v>
      </c>
      <c r="E383" s="51">
        <f t="shared" si="103"/>
        <v>317.54000000000002</v>
      </c>
      <c r="F383" s="52">
        <f t="shared" si="81"/>
        <v>40.532536825712903</v>
      </c>
    </row>
    <row r="384" spans="1:6" ht="12.75" customHeight="1" x14ac:dyDescent="0.2">
      <c r="A384" s="53">
        <v>4241</v>
      </c>
      <c r="B384" s="85" t="s">
        <v>782</v>
      </c>
      <c r="C384" s="50" t="s">
        <v>783</v>
      </c>
      <c r="D384" s="242">
        <v>783.42</v>
      </c>
      <c r="E384" s="242">
        <v>317.54000000000002</v>
      </c>
      <c r="F384" s="52">
        <f t="shared" si="81"/>
        <v>40.532536825712903</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783.42</v>
      </c>
      <c r="E408" s="51">
        <f t="shared" si="111"/>
        <v>317.54000000000002</v>
      </c>
      <c r="F408" s="52">
        <f t="shared" si="81"/>
        <v>40.532536825712903</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783.42</v>
      </c>
      <c r="E410" s="242">
        <v>0</v>
      </c>
      <c r="F410" s="52">
        <f t="shared" si="81"/>
        <v>0</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488710.67000000004</v>
      </c>
      <c r="E412" s="51">
        <f>E6+E298</f>
        <v>568702.54</v>
      </c>
      <c r="F412" s="52">
        <f t="shared" si="81"/>
        <v>116.36794015567533</v>
      </c>
    </row>
    <row r="413" spans="1:6" ht="12.75" customHeight="1" x14ac:dyDescent="0.2">
      <c r="A413" s="53" t="s">
        <v>607</v>
      </c>
      <c r="B413" s="85" t="s">
        <v>830</v>
      </c>
      <c r="C413" s="50" t="s">
        <v>831</v>
      </c>
      <c r="D413" s="51">
        <f t="shared" ref="D413:E413" si="112">D289+D350</f>
        <v>455183.77000000008</v>
      </c>
      <c r="E413" s="51">
        <f t="shared" si="112"/>
        <v>571252.74000000011</v>
      </c>
      <c r="F413" s="52">
        <f t="shared" si="81"/>
        <v>125.49936479501456</v>
      </c>
    </row>
    <row r="414" spans="1:6" ht="12.75" customHeight="1" x14ac:dyDescent="0.2">
      <c r="A414" s="53" t="s">
        <v>607</v>
      </c>
      <c r="B414" s="85" t="s">
        <v>832</v>
      </c>
      <c r="C414" s="50" t="s">
        <v>833</v>
      </c>
      <c r="D414" s="51">
        <f t="shared" ref="D414:E414" si="113">IF(D412&gt;=D413,D412-D413,0)</f>
        <v>33526.899999999965</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2550.2000000000698</v>
      </c>
      <c r="F415" s="52" t="str">
        <f t="shared" si="81"/>
        <v>-</v>
      </c>
    </row>
    <row r="416" spans="1:6" ht="12.75" customHeight="1" x14ac:dyDescent="0.2">
      <c r="A416" s="60" t="s">
        <v>836</v>
      </c>
      <c r="B416" s="232" t="s">
        <v>837</v>
      </c>
      <c r="C416" s="61" t="s">
        <v>838</v>
      </c>
      <c r="D416" s="51">
        <f t="shared" ref="D416:E416" si="115">IF(D292-D293+D409-D410&gt;=0,D292-D293+D409-D410,0)</f>
        <v>2616.4299999999998</v>
      </c>
      <c r="E416" s="51">
        <f t="shared" si="115"/>
        <v>30385.29</v>
      </c>
      <c r="F416" s="52">
        <f t="shared" si="81"/>
        <v>1161.3263110421453</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0</v>
      </c>
      <c r="E418" s="62">
        <f t="shared" si="117"/>
        <v>0</v>
      </c>
      <c r="F418" s="57" t="str">
        <f t="shared" si="81"/>
        <v>-</v>
      </c>
    </row>
    <row r="419" spans="1:6" s="75" customFormat="1" ht="20.100000000000001" customHeight="1" x14ac:dyDescent="0.2">
      <c r="A419" s="348" t="s">
        <v>844</v>
      </c>
      <c r="B419" s="349"/>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v>0</v>
      </c>
      <c r="F633" s="52" t="str">
        <f t="shared" si="119"/>
        <v>-</v>
      </c>
    </row>
    <row r="634" spans="1:6" ht="12.75" customHeight="1" x14ac:dyDescent="0.2">
      <c r="A634" s="53">
        <v>5532</v>
      </c>
      <c r="B634" s="85" t="s">
        <v>1264</v>
      </c>
      <c r="C634" s="50" t="s">
        <v>1265</v>
      </c>
      <c r="D634" s="242">
        <v>0</v>
      </c>
      <c r="E634" s="242">
        <v>0</v>
      </c>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488710.67000000004</v>
      </c>
      <c r="E639" s="51">
        <f t="shared" si="180"/>
        <v>568702.54</v>
      </c>
      <c r="F639" s="52">
        <f t="shared" si="119"/>
        <v>116.36794015567533</v>
      </c>
    </row>
    <row r="640" spans="1:6" ht="12.75" customHeight="1" x14ac:dyDescent="0.2">
      <c r="A640" s="53" t="s">
        <v>607</v>
      </c>
      <c r="B640" s="85" t="s">
        <v>1276</v>
      </c>
      <c r="C640" s="50" t="s">
        <v>1277</v>
      </c>
      <c r="D640" s="51">
        <f t="shared" ref="D640:E640" si="181">D413+D528</f>
        <v>455183.77000000008</v>
      </c>
      <c r="E640" s="51">
        <f t="shared" si="181"/>
        <v>571252.74000000011</v>
      </c>
      <c r="F640" s="52">
        <f t="shared" si="119"/>
        <v>125.49936479501456</v>
      </c>
    </row>
    <row r="641" spans="1:6" ht="12.75" customHeight="1" x14ac:dyDescent="0.2">
      <c r="A641" s="53" t="s">
        <v>607</v>
      </c>
      <c r="B641" s="85" t="s">
        <v>1278</v>
      </c>
      <c r="C641" s="50" t="s">
        <v>1279</v>
      </c>
      <c r="D641" s="51">
        <f t="shared" ref="D641:E641" si="182">IF(D639&gt;=D640,D639-D640,0)</f>
        <v>33526.899999999965</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2550.2000000000698</v>
      </c>
      <c r="F642" s="52" t="str">
        <f t="shared" si="119"/>
        <v>-</v>
      </c>
    </row>
    <row r="643" spans="1:6" ht="24" x14ac:dyDescent="0.2">
      <c r="A643" s="60" t="s">
        <v>1282</v>
      </c>
      <c r="B643" s="85" t="s">
        <v>1283</v>
      </c>
      <c r="C643" s="61" t="s">
        <v>1282</v>
      </c>
      <c r="D643" s="51">
        <f t="shared" ref="D643:E643" si="184">IF(D416-D417+D637-D638&gt;=0,D416-D417+D637-D638,0)</f>
        <v>2616.4299999999998</v>
      </c>
      <c r="E643" s="51">
        <f t="shared" si="184"/>
        <v>30385.29</v>
      </c>
      <c r="F643" s="52">
        <f t="shared" si="119"/>
        <v>1161.3263110421453</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36143.329999999965</v>
      </c>
      <c r="E645" s="51">
        <f t="shared" si="186"/>
        <v>27835.089999999931</v>
      </c>
      <c r="F645" s="52">
        <f t="shared" si="119"/>
        <v>77.013075441582046</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36504.46</v>
      </c>
      <c r="E647" s="243">
        <v>42422.23</v>
      </c>
      <c r="F647" s="57">
        <f t="shared" si="119"/>
        <v>116.21108763148396</v>
      </c>
    </row>
    <row r="648" spans="1:6" s="75" customFormat="1" ht="20.100000000000001" customHeight="1" x14ac:dyDescent="0.2">
      <c r="A648" s="348" t="s">
        <v>1292</v>
      </c>
      <c r="B648" s="349"/>
      <c r="C648" s="219"/>
      <c r="D648" s="58"/>
      <c r="E648" s="58"/>
      <c r="F648" s="59"/>
    </row>
    <row r="649" spans="1:6" ht="12.75" customHeight="1" x14ac:dyDescent="0.2">
      <c r="A649" s="53">
        <v>11</v>
      </c>
      <c r="B649" s="85" t="s">
        <v>1293</v>
      </c>
      <c r="C649" s="50" t="s">
        <v>1294</v>
      </c>
      <c r="D649" s="242">
        <v>0</v>
      </c>
      <c r="E649" s="242">
        <v>0</v>
      </c>
      <c r="F649" s="52" t="str">
        <f t="shared" ref="F649:F724" si="188">IF(D649&lt;&gt;0,IF(E649/D649&gt;=100,"&gt;&gt;100",E649/D649*100),"-")</f>
        <v>-</v>
      </c>
    </row>
    <row r="650" spans="1:6" ht="12.75" customHeight="1" x14ac:dyDescent="0.2">
      <c r="A650" s="53" t="s">
        <v>1295</v>
      </c>
      <c r="B650" s="85" t="s">
        <v>1296</v>
      </c>
      <c r="C650" s="50" t="s">
        <v>1295</v>
      </c>
      <c r="D650" s="242">
        <v>0</v>
      </c>
      <c r="E650" s="242">
        <v>0</v>
      </c>
      <c r="F650" s="52" t="str">
        <f t="shared" si="188"/>
        <v>-</v>
      </c>
    </row>
    <row r="651" spans="1:6" ht="12.75" customHeight="1" x14ac:dyDescent="0.2">
      <c r="A651" s="53" t="s">
        <v>1297</v>
      </c>
      <c r="B651" s="85" t="s">
        <v>1298</v>
      </c>
      <c r="C651" s="50" t="s">
        <v>1297</v>
      </c>
      <c r="D651" s="242">
        <v>0</v>
      </c>
      <c r="E651" s="242">
        <v>0</v>
      </c>
      <c r="F651" s="52" t="str">
        <f t="shared" si="188"/>
        <v>-</v>
      </c>
    </row>
    <row r="652" spans="1:6" ht="24" x14ac:dyDescent="0.2">
      <c r="A652" s="53">
        <v>11</v>
      </c>
      <c r="B652" s="85" t="s">
        <v>1299</v>
      </c>
      <c r="C652" s="50" t="s">
        <v>1300</v>
      </c>
      <c r="D652" s="51">
        <f t="shared" ref="D652:E652" si="189">+D649+D650-D651</f>
        <v>0</v>
      </c>
      <c r="E652" s="51">
        <f t="shared" si="189"/>
        <v>0</v>
      </c>
      <c r="F652" s="52" t="str">
        <f t="shared" si="188"/>
        <v>-</v>
      </c>
    </row>
    <row r="653" spans="1:6" ht="24" x14ac:dyDescent="0.2">
      <c r="A653" s="53" t="s">
        <v>607</v>
      </c>
      <c r="B653" s="85" t="s">
        <v>1301</v>
      </c>
      <c r="C653" s="50" t="s">
        <v>1302</v>
      </c>
      <c r="D653" s="260">
        <v>0</v>
      </c>
      <c r="E653" s="260">
        <v>0</v>
      </c>
      <c r="F653" s="52" t="str">
        <f t="shared" si="188"/>
        <v>-</v>
      </c>
    </row>
    <row r="654" spans="1:6" ht="24" x14ac:dyDescent="0.2">
      <c r="A654" s="53" t="s">
        <v>607</v>
      </c>
      <c r="B654" s="85" t="s">
        <v>1303</v>
      </c>
      <c r="C654" s="50" t="s">
        <v>1304</v>
      </c>
      <c r="D654" s="260">
        <v>29</v>
      </c>
      <c r="E654" s="260">
        <v>28</v>
      </c>
      <c r="F654" s="52">
        <f t="shared" si="188"/>
        <v>96.551724137931032</v>
      </c>
    </row>
    <row r="655" spans="1:6" ht="12.75" customHeight="1" x14ac:dyDescent="0.2">
      <c r="A655" s="53" t="s">
        <v>607</v>
      </c>
      <c r="B655" s="85" t="s">
        <v>1305</v>
      </c>
      <c r="C655" s="50" t="s">
        <v>1306</v>
      </c>
      <c r="D655" s="260">
        <v>0</v>
      </c>
      <c r="E655" s="260">
        <v>0</v>
      </c>
      <c r="F655" s="52" t="str">
        <f t="shared" si="188"/>
        <v>-</v>
      </c>
    </row>
    <row r="656" spans="1:6" ht="12.75" customHeight="1" x14ac:dyDescent="0.2">
      <c r="A656" s="53" t="s">
        <v>607</v>
      </c>
      <c r="B656" s="85" t="s">
        <v>1307</v>
      </c>
      <c r="C656" s="50" t="s">
        <v>1308</v>
      </c>
      <c r="D656" s="260">
        <v>18</v>
      </c>
      <c r="E656" s="260">
        <v>17</v>
      </c>
      <c r="F656" s="52">
        <f t="shared" si="188"/>
        <v>94.444444444444443</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414985.19</v>
      </c>
      <c r="E675" s="242">
        <v>529832.80000000005</v>
      </c>
      <c r="F675" s="52">
        <f t="shared" si="188"/>
        <v>127.67511052623348</v>
      </c>
    </row>
    <row r="676" spans="1:6" ht="24" x14ac:dyDescent="0.2">
      <c r="A676" s="53">
        <v>63613</v>
      </c>
      <c r="B676" s="232" t="s">
        <v>1348</v>
      </c>
      <c r="C676" s="50" t="s">
        <v>1349</v>
      </c>
      <c r="D676" s="242">
        <v>37880.589999999997</v>
      </c>
      <c r="E676" s="242">
        <v>6904.07</v>
      </c>
      <c r="F676" s="52">
        <f t="shared" si="188"/>
        <v>18.22587768564323</v>
      </c>
    </row>
    <row r="677" spans="1:6" ht="24" x14ac:dyDescent="0.2">
      <c r="A677" s="53">
        <v>63622</v>
      </c>
      <c r="B677" s="232" t="s">
        <v>1350</v>
      </c>
      <c r="C677" s="50" t="s">
        <v>1351</v>
      </c>
      <c r="D677" s="242">
        <v>769.34</v>
      </c>
      <c r="E677" s="242">
        <v>318.41000000000003</v>
      </c>
      <c r="F677" s="52">
        <f t="shared" si="188"/>
        <v>41.387422985935999</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v>124.98</v>
      </c>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2107.6</v>
      </c>
      <c r="E716" s="242">
        <v>1894.34</v>
      </c>
      <c r="F716" s="52">
        <f t="shared" si="188"/>
        <v>89.88138166635035</v>
      </c>
    </row>
    <row r="717" spans="1:6" ht="12.75" customHeight="1" x14ac:dyDescent="0.2">
      <c r="A717" s="53">
        <v>31215</v>
      </c>
      <c r="B717" s="85" t="s">
        <v>1412</v>
      </c>
      <c r="C717" s="50" t="s">
        <v>1413</v>
      </c>
      <c r="D717" s="242">
        <v>491.48</v>
      </c>
      <c r="E717" s="242">
        <v>662.16</v>
      </c>
      <c r="F717" s="52">
        <f t="shared" si="188"/>
        <v>134.72776104826238</v>
      </c>
    </row>
    <row r="718" spans="1:6" ht="12.75" customHeight="1" x14ac:dyDescent="0.2">
      <c r="A718" s="53">
        <v>32121</v>
      </c>
      <c r="B718" s="85" t="s">
        <v>1414</v>
      </c>
      <c r="C718" s="50" t="s">
        <v>1415</v>
      </c>
      <c r="D718" s="242">
        <v>22510.57</v>
      </c>
      <c r="E718" s="242">
        <v>25008.560000000001</v>
      </c>
      <c r="F718" s="52">
        <f t="shared" si="188"/>
        <v>111.09696467037486</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796.35</v>
      </c>
      <c r="E720" s="242">
        <v>955.62</v>
      </c>
      <c r="F720" s="52">
        <f t="shared" si="188"/>
        <v>120</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0</v>
      </c>
      <c r="E722" s="242"/>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7153.21</v>
      </c>
      <c r="E828" s="242">
        <v>9943.8799999999992</v>
      </c>
      <c r="F828" s="52">
        <f t="shared" si="190"/>
        <v>139.01283479724486</v>
      </c>
    </row>
    <row r="829" spans="1:6" ht="12.75" customHeight="1" x14ac:dyDescent="0.2">
      <c r="A829" s="53">
        <v>38117</v>
      </c>
      <c r="B829" s="85" t="s">
        <v>1635</v>
      </c>
      <c r="C829" s="50" t="s">
        <v>1636</v>
      </c>
      <c r="D829" s="242">
        <v>0</v>
      </c>
      <c r="E829" s="242">
        <v>0</v>
      </c>
      <c r="F829" s="52" t="str">
        <f t="shared" si="190"/>
        <v>-</v>
      </c>
    </row>
    <row r="830" spans="1:6" ht="12.75" customHeight="1" x14ac:dyDescent="0.2">
      <c r="A830" s="53">
        <v>38612</v>
      </c>
      <c r="B830" s="85" t="s">
        <v>1637</v>
      </c>
      <c r="C830" s="50" t="s">
        <v>1638</v>
      </c>
      <c r="D830" s="242">
        <v>0</v>
      </c>
      <c r="E830" s="242">
        <v>0</v>
      </c>
      <c r="F830" s="52" t="str">
        <f t="shared" si="190"/>
        <v>-</v>
      </c>
    </row>
    <row r="831" spans="1:6" ht="12.75" customHeight="1" x14ac:dyDescent="0.2">
      <c r="A831" s="53">
        <v>38613</v>
      </c>
      <c r="B831" s="85" t="s">
        <v>1639</v>
      </c>
      <c r="C831" s="50" t="s">
        <v>1640</v>
      </c>
      <c r="D831" s="242">
        <v>0</v>
      </c>
      <c r="E831" s="242">
        <v>0</v>
      </c>
      <c r="F831" s="52" t="str">
        <f t="shared" si="190"/>
        <v>-</v>
      </c>
    </row>
    <row r="832" spans="1:6" ht="12.75" customHeight="1" x14ac:dyDescent="0.2">
      <c r="A832" s="53">
        <v>38614</v>
      </c>
      <c r="B832" s="85" t="s">
        <v>1641</v>
      </c>
      <c r="C832" s="50" t="s">
        <v>1642</v>
      </c>
      <c r="D832" s="242">
        <v>0</v>
      </c>
      <c r="E832" s="242">
        <v>0</v>
      </c>
      <c r="F832" s="52" t="str">
        <f t="shared" si="190"/>
        <v>-</v>
      </c>
    </row>
    <row r="833" spans="1:6" ht="12.75" customHeight="1" x14ac:dyDescent="0.2">
      <c r="A833" s="53">
        <v>38615</v>
      </c>
      <c r="B833" s="85" t="s">
        <v>1643</v>
      </c>
      <c r="C833" s="50" t="s">
        <v>1644</v>
      </c>
      <c r="D833" s="242">
        <v>0</v>
      </c>
      <c r="E833" s="242">
        <v>0</v>
      </c>
      <c r="F833" s="52" t="str">
        <f t="shared" si="190"/>
        <v>-</v>
      </c>
    </row>
    <row r="834" spans="1:6" ht="12.75" customHeight="1" x14ac:dyDescent="0.2">
      <c r="A834" s="53">
        <v>38622</v>
      </c>
      <c r="B834" s="85" t="s">
        <v>1645</v>
      </c>
      <c r="C834" s="50" t="s">
        <v>1646</v>
      </c>
      <c r="D834" s="242">
        <v>0</v>
      </c>
      <c r="E834" s="242">
        <v>0</v>
      </c>
      <c r="F834" s="52" t="str">
        <f t="shared" si="190"/>
        <v>-</v>
      </c>
    </row>
    <row r="835" spans="1:6" ht="12.75" customHeight="1" x14ac:dyDescent="0.2">
      <c r="A835" s="53">
        <v>38623</v>
      </c>
      <c r="B835" s="85" t="s">
        <v>1647</v>
      </c>
      <c r="C835" s="50" t="s">
        <v>1648</v>
      </c>
      <c r="D835" s="242">
        <v>0</v>
      </c>
      <c r="E835" s="242">
        <v>0</v>
      </c>
      <c r="F835" s="52" t="str">
        <f t="shared" si="190"/>
        <v>-</v>
      </c>
    </row>
    <row r="836" spans="1:6" ht="12.75" customHeight="1" x14ac:dyDescent="0.2">
      <c r="A836" s="53">
        <v>38624</v>
      </c>
      <c r="B836" s="85" t="s">
        <v>1649</v>
      </c>
      <c r="C836" s="50" t="s">
        <v>1650</v>
      </c>
      <c r="D836" s="242">
        <v>0</v>
      </c>
      <c r="E836" s="242">
        <v>0</v>
      </c>
      <c r="F836" s="52" t="str">
        <f t="shared" si="190"/>
        <v>-</v>
      </c>
    </row>
    <row r="837" spans="1:6" ht="12.75" customHeight="1" x14ac:dyDescent="0.2">
      <c r="A837" s="53">
        <v>38625</v>
      </c>
      <c r="B837" s="85" t="s">
        <v>1651</v>
      </c>
      <c r="C837" s="50" t="s">
        <v>1652</v>
      </c>
      <c r="D837" s="242">
        <v>0</v>
      </c>
      <c r="E837" s="242">
        <v>0</v>
      </c>
      <c r="F837" s="52" t="str">
        <f t="shared" si="190"/>
        <v>-</v>
      </c>
    </row>
    <row r="838" spans="1:6" ht="12.75" customHeight="1" x14ac:dyDescent="0.2">
      <c r="A838" s="53" t="s">
        <v>1653</v>
      </c>
      <c r="B838" s="85" t="s">
        <v>1654</v>
      </c>
      <c r="C838" s="50" t="s">
        <v>1653</v>
      </c>
      <c r="D838" s="242">
        <v>0</v>
      </c>
      <c r="E838" s="242">
        <v>0</v>
      </c>
      <c r="F838" s="52" t="str">
        <f t="shared" si="190"/>
        <v>-</v>
      </c>
    </row>
    <row r="839" spans="1:6" ht="12.75" customHeight="1" x14ac:dyDescent="0.2">
      <c r="A839" s="53">
        <v>38631</v>
      </c>
      <c r="B839" s="85" t="s">
        <v>1655</v>
      </c>
      <c r="C839" s="50" t="s">
        <v>1656</v>
      </c>
      <c r="D839" s="242">
        <v>0</v>
      </c>
      <c r="E839" s="242">
        <v>0</v>
      </c>
      <c r="F839" s="52" t="str">
        <f t="shared" si="190"/>
        <v>-</v>
      </c>
    </row>
    <row r="840" spans="1:6" ht="12.75" customHeight="1" x14ac:dyDescent="0.2">
      <c r="A840" s="53">
        <v>38632</v>
      </c>
      <c r="B840" s="85" t="s">
        <v>1657</v>
      </c>
      <c r="C840" s="50" t="s">
        <v>1658</v>
      </c>
      <c r="D840" s="242">
        <v>0</v>
      </c>
      <c r="E840" s="242">
        <v>0</v>
      </c>
      <c r="F840" s="52" t="str">
        <f t="shared" si="190"/>
        <v>-</v>
      </c>
    </row>
    <row r="841" spans="1:6" ht="12.75" customHeight="1" x14ac:dyDescent="0.2">
      <c r="A841" s="53">
        <v>38641</v>
      </c>
      <c r="B841" s="85" t="s">
        <v>1659</v>
      </c>
      <c r="C841" s="50" t="s">
        <v>1660</v>
      </c>
      <c r="D841" s="242">
        <v>0</v>
      </c>
      <c r="E841" s="242">
        <v>0</v>
      </c>
      <c r="F841" s="52" t="str">
        <f t="shared" si="190"/>
        <v>-</v>
      </c>
    </row>
    <row r="842" spans="1:6" ht="12.75" customHeight="1" x14ac:dyDescent="0.2">
      <c r="A842" s="53" t="s">
        <v>1661</v>
      </c>
      <c r="B842" s="85" t="s">
        <v>1662</v>
      </c>
      <c r="C842" s="50" t="s">
        <v>1661</v>
      </c>
      <c r="D842" s="242">
        <v>0</v>
      </c>
      <c r="E842" s="242">
        <v>0</v>
      </c>
      <c r="F842" s="52" t="str">
        <f t="shared" si="190"/>
        <v>-</v>
      </c>
    </row>
    <row r="843" spans="1:6" ht="24" x14ac:dyDescent="0.2">
      <c r="A843" s="53" t="s">
        <v>1663</v>
      </c>
      <c r="B843" s="85" t="s">
        <v>1664</v>
      </c>
      <c r="C843" s="54" t="s">
        <v>1663</v>
      </c>
      <c r="D843" s="242">
        <v>0</v>
      </c>
      <c r="E843" s="242">
        <v>0</v>
      </c>
      <c r="F843" s="52" t="str">
        <f t="shared" si="190"/>
        <v>-</v>
      </c>
    </row>
    <row r="844" spans="1:6" ht="24" x14ac:dyDescent="0.2">
      <c r="A844" s="53" t="s">
        <v>1665</v>
      </c>
      <c r="B844" s="85" t="s">
        <v>1666</v>
      </c>
      <c r="C844" s="54" t="s">
        <v>1665</v>
      </c>
      <c r="D844" s="242">
        <v>0</v>
      </c>
      <c r="E844" s="242">
        <v>0</v>
      </c>
      <c r="F844" s="52" t="str">
        <f t="shared" si="190"/>
        <v>-</v>
      </c>
    </row>
    <row r="845" spans="1:6" ht="12.75" customHeight="1" x14ac:dyDescent="0.2">
      <c r="A845" s="53" t="s">
        <v>1667</v>
      </c>
      <c r="B845" s="85" t="s">
        <v>1668</v>
      </c>
      <c r="C845" s="54" t="s">
        <v>1667</v>
      </c>
      <c r="D845" s="242">
        <v>0</v>
      </c>
      <c r="E845" s="242">
        <v>0</v>
      </c>
      <c r="F845" s="52" t="str">
        <f t="shared" si="190"/>
        <v>-</v>
      </c>
    </row>
    <row r="846" spans="1:6" ht="24" x14ac:dyDescent="0.2">
      <c r="A846" s="53">
        <v>81212</v>
      </c>
      <c r="B846" s="85" t="s">
        <v>1669</v>
      </c>
      <c r="C846" s="50" t="s">
        <v>1670</v>
      </c>
      <c r="D846" s="242">
        <v>0</v>
      </c>
      <c r="E846" s="242">
        <v>0</v>
      </c>
      <c r="F846" s="52" t="str">
        <f t="shared" si="190"/>
        <v>-</v>
      </c>
    </row>
    <row r="847" spans="1:6" ht="12.75" customHeight="1" x14ac:dyDescent="0.2">
      <c r="A847" s="53">
        <v>81322</v>
      </c>
      <c r="B847" s="85" t="s">
        <v>1671</v>
      </c>
      <c r="C847" s="50" t="s">
        <v>1672</v>
      </c>
      <c r="D847" s="242">
        <v>0</v>
      </c>
      <c r="E847" s="242">
        <v>0</v>
      </c>
      <c r="F847" s="52" t="str">
        <f t="shared" si="190"/>
        <v>-</v>
      </c>
    </row>
    <row r="848" spans="1:6" ht="24" x14ac:dyDescent="0.2">
      <c r="A848" s="53">
        <v>81332</v>
      </c>
      <c r="B848" s="85" t="s">
        <v>1673</v>
      </c>
      <c r="C848" s="50" t="s">
        <v>1674</v>
      </c>
      <c r="D848" s="242">
        <v>0</v>
      </c>
      <c r="E848" s="242">
        <v>0</v>
      </c>
      <c r="F848" s="52" t="str">
        <f t="shared" si="190"/>
        <v>-</v>
      </c>
    </row>
    <row r="849" spans="1:6" ht="24" x14ac:dyDescent="0.2">
      <c r="A849" s="53">
        <v>81342</v>
      </c>
      <c r="B849" s="85" t="s">
        <v>1675</v>
      </c>
      <c r="C849" s="50" t="s">
        <v>1676</v>
      </c>
      <c r="D849" s="242">
        <v>0</v>
      </c>
      <c r="E849" s="242">
        <v>0</v>
      </c>
      <c r="F849" s="52" t="str">
        <f t="shared" si="190"/>
        <v>-</v>
      </c>
    </row>
    <row r="850" spans="1:6" ht="12.75" customHeight="1" x14ac:dyDescent="0.2">
      <c r="A850" s="53">
        <v>81411</v>
      </c>
      <c r="B850" s="85" t="s">
        <v>1677</v>
      </c>
      <c r="C850" s="50" t="s">
        <v>1678</v>
      </c>
      <c r="D850" s="242">
        <v>0</v>
      </c>
      <c r="E850" s="242">
        <v>0</v>
      </c>
      <c r="F850" s="52" t="str">
        <f t="shared" si="190"/>
        <v>-</v>
      </c>
    </row>
    <row r="851" spans="1:6" ht="12.75" customHeight="1" x14ac:dyDescent="0.2">
      <c r="A851" s="53">
        <v>81412</v>
      </c>
      <c r="B851" s="85" t="s">
        <v>1679</v>
      </c>
      <c r="C851" s="50" t="s">
        <v>1680</v>
      </c>
      <c r="D851" s="242">
        <v>0</v>
      </c>
      <c r="E851" s="242">
        <v>0</v>
      </c>
      <c r="F851" s="52" t="str">
        <f t="shared" si="190"/>
        <v>-</v>
      </c>
    </row>
    <row r="852" spans="1:6" ht="24" x14ac:dyDescent="0.2">
      <c r="A852" s="53">
        <v>81532</v>
      </c>
      <c r="B852" s="232" t="s">
        <v>1681</v>
      </c>
      <c r="C852" s="50" t="s">
        <v>1682</v>
      </c>
      <c r="D852" s="242">
        <v>0</v>
      </c>
      <c r="E852" s="242">
        <v>0</v>
      </c>
      <c r="F852" s="52" t="str">
        <f t="shared" si="190"/>
        <v>-</v>
      </c>
    </row>
    <row r="853" spans="1:6" ht="24" x14ac:dyDescent="0.2">
      <c r="A853" s="53">
        <v>81542</v>
      </c>
      <c r="B853" s="232" t="s">
        <v>1683</v>
      </c>
      <c r="C853" s="50" t="s">
        <v>1684</v>
      </c>
      <c r="D853" s="242">
        <v>0</v>
      </c>
      <c r="E853" s="242">
        <v>0</v>
      </c>
      <c r="F853" s="52" t="str">
        <f t="shared" si="190"/>
        <v>-</v>
      </c>
    </row>
    <row r="854" spans="1:6" ht="24" x14ac:dyDescent="0.2">
      <c r="A854" s="53">
        <v>81552</v>
      </c>
      <c r="B854" s="85" t="s">
        <v>1685</v>
      </c>
      <c r="C854" s="50" t="s">
        <v>1686</v>
      </c>
      <c r="D854" s="242">
        <v>0</v>
      </c>
      <c r="E854" s="242">
        <v>0</v>
      </c>
      <c r="F854" s="52" t="str">
        <f t="shared" si="190"/>
        <v>-</v>
      </c>
    </row>
    <row r="855" spans="1:6" ht="24" x14ac:dyDescent="0.2">
      <c r="A855" s="53">
        <v>81631</v>
      </c>
      <c r="B855" s="232" t="s">
        <v>1687</v>
      </c>
      <c r="C855" s="50" t="s">
        <v>1688</v>
      </c>
      <c r="D855" s="242">
        <v>0</v>
      </c>
      <c r="E855" s="242">
        <v>0</v>
      </c>
      <c r="F855" s="52" t="str">
        <f t="shared" si="190"/>
        <v>-</v>
      </c>
    </row>
    <row r="856" spans="1:6" ht="24" x14ac:dyDescent="0.2">
      <c r="A856" s="53">
        <v>81632</v>
      </c>
      <c r="B856" s="85" t="s">
        <v>1689</v>
      </c>
      <c r="C856" s="50" t="s">
        <v>1690</v>
      </c>
      <c r="D856" s="242">
        <v>0</v>
      </c>
      <c r="E856" s="242">
        <v>0</v>
      </c>
      <c r="F856" s="52" t="str">
        <f t="shared" si="190"/>
        <v>-</v>
      </c>
    </row>
    <row r="857" spans="1:6" ht="12.75" customHeight="1" x14ac:dyDescent="0.2">
      <c r="A857" s="53">
        <v>81641</v>
      </c>
      <c r="B857" s="85" t="s">
        <v>1691</v>
      </c>
      <c r="C857" s="50" t="s">
        <v>1692</v>
      </c>
      <c r="D857" s="242">
        <v>0</v>
      </c>
      <c r="E857" s="242">
        <v>0</v>
      </c>
      <c r="F857" s="52" t="str">
        <f t="shared" si="190"/>
        <v>-</v>
      </c>
    </row>
    <row r="858" spans="1:6" ht="12.75" customHeight="1" x14ac:dyDescent="0.2">
      <c r="A858" s="53">
        <v>81642</v>
      </c>
      <c r="B858" s="85" t="s">
        <v>1693</v>
      </c>
      <c r="C858" s="50" t="s">
        <v>1694</v>
      </c>
      <c r="D858" s="242">
        <v>0</v>
      </c>
      <c r="E858" s="242">
        <v>0</v>
      </c>
      <c r="F858" s="52" t="str">
        <f t="shared" si="190"/>
        <v>-</v>
      </c>
    </row>
    <row r="859" spans="1:6" ht="12.75" customHeight="1" x14ac:dyDescent="0.2">
      <c r="A859" s="53">
        <v>81711</v>
      </c>
      <c r="B859" s="85" t="s">
        <v>1695</v>
      </c>
      <c r="C859" s="50" t="s">
        <v>1696</v>
      </c>
      <c r="D859" s="242">
        <v>0</v>
      </c>
      <c r="E859" s="242">
        <v>0</v>
      </c>
      <c r="F859" s="52" t="str">
        <f t="shared" si="190"/>
        <v>-</v>
      </c>
    </row>
    <row r="860" spans="1:6" ht="12.75" customHeight="1" x14ac:dyDescent="0.2">
      <c r="A860" s="53">
        <v>81712</v>
      </c>
      <c r="B860" s="85" t="s">
        <v>1697</v>
      </c>
      <c r="C860" s="50" t="s">
        <v>1698</v>
      </c>
      <c r="D860" s="242">
        <v>0</v>
      </c>
      <c r="E860" s="242">
        <v>0</v>
      </c>
      <c r="F860" s="52" t="str">
        <f t="shared" si="190"/>
        <v>-</v>
      </c>
    </row>
    <row r="861" spans="1:6" ht="12.75" customHeight="1" x14ac:dyDescent="0.2">
      <c r="A861" s="53">
        <v>81721</v>
      </c>
      <c r="B861" s="85" t="s">
        <v>1699</v>
      </c>
      <c r="C861" s="50" t="s">
        <v>1700</v>
      </c>
      <c r="D861" s="242">
        <v>0</v>
      </c>
      <c r="E861" s="242">
        <v>0</v>
      </c>
      <c r="F861" s="52" t="str">
        <f t="shared" si="190"/>
        <v>-</v>
      </c>
    </row>
    <row r="862" spans="1:6" ht="12.75" customHeight="1" x14ac:dyDescent="0.2">
      <c r="A862" s="53">
        <v>81722</v>
      </c>
      <c r="B862" s="85" t="s">
        <v>1701</v>
      </c>
      <c r="C862" s="50" t="s">
        <v>1702</v>
      </c>
      <c r="D862" s="242">
        <v>0</v>
      </c>
      <c r="E862" s="242">
        <v>0</v>
      </c>
      <c r="F862" s="52" t="str">
        <f t="shared" si="190"/>
        <v>-</v>
      </c>
    </row>
    <row r="863" spans="1:6" ht="12.75" customHeight="1" x14ac:dyDescent="0.2">
      <c r="A863" s="53">
        <v>81731</v>
      </c>
      <c r="B863" s="85" t="s">
        <v>1703</v>
      </c>
      <c r="C863" s="50" t="s">
        <v>1704</v>
      </c>
      <c r="D863" s="242">
        <v>0</v>
      </c>
      <c r="E863" s="242">
        <v>0</v>
      </c>
      <c r="F863" s="52" t="str">
        <f t="shared" si="190"/>
        <v>-</v>
      </c>
    </row>
    <row r="864" spans="1:6" ht="12.75" customHeight="1" x14ac:dyDescent="0.2">
      <c r="A864" s="53">
        <v>81732</v>
      </c>
      <c r="B864" s="85" t="s">
        <v>1705</v>
      </c>
      <c r="C864" s="50" t="s">
        <v>1706</v>
      </c>
      <c r="D864" s="242">
        <v>0</v>
      </c>
      <c r="E864" s="242">
        <v>0</v>
      </c>
      <c r="F864" s="52" t="str">
        <f t="shared" si="190"/>
        <v>-</v>
      </c>
    </row>
    <row r="865" spans="1:6" ht="12.75" customHeight="1" x14ac:dyDescent="0.2">
      <c r="A865" s="53">
        <v>81741</v>
      </c>
      <c r="B865" s="85" t="s">
        <v>1707</v>
      </c>
      <c r="C865" s="50" t="s">
        <v>1708</v>
      </c>
      <c r="D865" s="242">
        <v>0</v>
      </c>
      <c r="E865" s="242">
        <v>0</v>
      </c>
      <c r="F865" s="52" t="str">
        <f t="shared" si="190"/>
        <v>-</v>
      </c>
    </row>
    <row r="866" spans="1:6" ht="12.75" customHeight="1" x14ac:dyDescent="0.2">
      <c r="A866" s="53">
        <v>81742</v>
      </c>
      <c r="B866" s="85" t="s">
        <v>1709</v>
      </c>
      <c r="C866" s="50" t="s">
        <v>1710</v>
      </c>
      <c r="D866" s="242">
        <v>0</v>
      </c>
      <c r="E866" s="242">
        <v>0</v>
      </c>
      <c r="F866" s="52" t="str">
        <f t="shared" si="190"/>
        <v>-</v>
      </c>
    </row>
    <row r="867" spans="1:6" ht="12.75" customHeight="1" x14ac:dyDescent="0.2">
      <c r="A867" s="53">
        <v>81751</v>
      </c>
      <c r="B867" s="85" t="s">
        <v>1711</v>
      </c>
      <c r="C867" s="50" t="s">
        <v>1712</v>
      </c>
      <c r="D867" s="242">
        <v>0</v>
      </c>
      <c r="E867" s="242">
        <v>0</v>
      </c>
      <c r="F867" s="52" t="str">
        <f t="shared" si="190"/>
        <v>-</v>
      </c>
    </row>
    <row r="868" spans="1:6" ht="12.75" customHeight="1" x14ac:dyDescent="0.2">
      <c r="A868" s="53">
        <v>81752</v>
      </c>
      <c r="B868" s="85" t="s">
        <v>1713</v>
      </c>
      <c r="C868" s="50" t="s">
        <v>1714</v>
      </c>
      <c r="D868" s="242">
        <v>0</v>
      </c>
      <c r="E868" s="242">
        <v>0</v>
      </c>
      <c r="F868" s="52" t="str">
        <f t="shared" si="190"/>
        <v>-</v>
      </c>
    </row>
    <row r="869" spans="1:6" ht="24" x14ac:dyDescent="0.2">
      <c r="A869" s="53">
        <v>81761</v>
      </c>
      <c r="B869" s="232" t="s">
        <v>1715</v>
      </c>
      <c r="C869" s="50" t="s">
        <v>1716</v>
      </c>
      <c r="D869" s="242">
        <v>0</v>
      </c>
      <c r="E869" s="242">
        <v>0</v>
      </c>
      <c r="F869" s="52" t="str">
        <f t="shared" si="190"/>
        <v>-</v>
      </c>
    </row>
    <row r="870" spans="1:6" ht="24" x14ac:dyDescent="0.2">
      <c r="A870" s="53">
        <v>81762</v>
      </c>
      <c r="B870" s="232" t="s">
        <v>1717</v>
      </c>
      <c r="C870" s="50" t="s">
        <v>1718</v>
      </c>
      <c r="D870" s="242">
        <v>0</v>
      </c>
      <c r="E870" s="242">
        <v>0</v>
      </c>
      <c r="F870" s="52" t="str">
        <f t="shared" si="190"/>
        <v>-</v>
      </c>
    </row>
    <row r="871" spans="1:6" ht="24" x14ac:dyDescent="0.2">
      <c r="A871" s="53">
        <v>81771</v>
      </c>
      <c r="B871" s="85" t="s">
        <v>1719</v>
      </c>
      <c r="C871" s="50" t="s">
        <v>1720</v>
      </c>
      <c r="D871" s="242">
        <v>0</v>
      </c>
      <c r="E871" s="242">
        <v>0</v>
      </c>
      <c r="F871" s="52" t="str">
        <f t="shared" si="190"/>
        <v>-</v>
      </c>
    </row>
    <row r="872" spans="1:6" ht="24" x14ac:dyDescent="0.2">
      <c r="A872" s="53">
        <v>81772</v>
      </c>
      <c r="B872" s="85" t="s">
        <v>1721</v>
      </c>
      <c r="C872" s="50" t="s">
        <v>1722</v>
      </c>
      <c r="D872" s="242">
        <v>0</v>
      </c>
      <c r="E872" s="242">
        <v>0</v>
      </c>
      <c r="F872" s="52" t="str">
        <f t="shared" si="190"/>
        <v>-</v>
      </c>
    </row>
    <row r="873" spans="1:6" ht="12.75" customHeight="1" x14ac:dyDescent="0.2">
      <c r="A873" s="53">
        <v>82412</v>
      </c>
      <c r="B873" s="85" t="s">
        <v>1723</v>
      </c>
      <c r="C873" s="50" t="s">
        <v>1724</v>
      </c>
      <c r="D873" s="242">
        <v>0</v>
      </c>
      <c r="E873" s="242">
        <v>0</v>
      </c>
      <c r="F873" s="52" t="str">
        <f t="shared" si="190"/>
        <v>-</v>
      </c>
    </row>
    <row r="874" spans="1:6" ht="12.75" customHeight="1" x14ac:dyDescent="0.2">
      <c r="A874" s="53">
        <v>84132</v>
      </c>
      <c r="B874" s="85" t="s">
        <v>1725</v>
      </c>
      <c r="C874" s="50" t="s">
        <v>1726</v>
      </c>
      <c r="D874" s="242">
        <v>0</v>
      </c>
      <c r="E874" s="242">
        <v>0</v>
      </c>
      <c r="F874" s="52" t="str">
        <f t="shared" si="190"/>
        <v>-</v>
      </c>
    </row>
    <row r="875" spans="1:6" ht="12.75" customHeight="1" x14ac:dyDescent="0.2">
      <c r="A875" s="53">
        <v>84142</v>
      </c>
      <c r="B875" s="85" t="s">
        <v>1727</v>
      </c>
      <c r="C875" s="50" t="s">
        <v>1728</v>
      </c>
      <c r="D875" s="242">
        <v>0</v>
      </c>
      <c r="E875" s="242">
        <v>0</v>
      </c>
      <c r="F875" s="52" t="str">
        <f t="shared" si="190"/>
        <v>-</v>
      </c>
    </row>
    <row r="876" spans="1:6" ht="12.75" customHeight="1" x14ac:dyDescent="0.2">
      <c r="A876" s="53">
        <v>84152</v>
      </c>
      <c r="B876" s="85" t="s">
        <v>1729</v>
      </c>
      <c r="C876" s="50" t="s">
        <v>1730</v>
      </c>
      <c r="D876" s="242">
        <v>0</v>
      </c>
      <c r="E876" s="242">
        <v>0</v>
      </c>
      <c r="F876" s="52" t="str">
        <f t="shared" si="190"/>
        <v>-</v>
      </c>
    </row>
    <row r="877" spans="1:6" ht="12.75" customHeight="1" x14ac:dyDescent="0.2">
      <c r="A877" s="53">
        <v>84162</v>
      </c>
      <c r="B877" s="85" t="s">
        <v>1731</v>
      </c>
      <c r="C877" s="50" t="s">
        <v>1732</v>
      </c>
      <c r="D877" s="242">
        <v>0</v>
      </c>
      <c r="E877" s="242">
        <v>0</v>
      </c>
      <c r="F877" s="52" t="str">
        <f t="shared" si="190"/>
        <v>-</v>
      </c>
    </row>
    <row r="878" spans="1:6" ht="12.75" customHeight="1" x14ac:dyDescent="0.2">
      <c r="A878" s="53">
        <v>84221</v>
      </c>
      <c r="B878" s="85" t="s">
        <v>1733</v>
      </c>
      <c r="C878" s="50" t="s">
        <v>1734</v>
      </c>
      <c r="D878" s="242">
        <v>0</v>
      </c>
      <c r="E878" s="242">
        <v>0</v>
      </c>
      <c r="F878" s="52" t="str">
        <f t="shared" si="190"/>
        <v>-</v>
      </c>
    </row>
    <row r="879" spans="1:6" ht="12.75" customHeight="1" x14ac:dyDescent="0.2">
      <c r="A879" s="53">
        <v>84222</v>
      </c>
      <c r="B879" s="85" t="s">
        <v>1735</v>
      </c>
      <c r="C879" s="50" t="s">
        <v>1736</v>
      </c>
      <c r="D879" s="242">
        <v>0</v>
      </c>
      <c r="E879" s="242">
        <v>0</v>
      </c>
      <c r="F879" s="52" t="str">
        <f t="shared" si="190"/>
        <v>-</v>
      </c>
    </row>
    <row r="880" spans="1:6" ht="12.75" customHeight="1" x14ac:dyDescent="0.2">
      <c r="A880" s="53" t="s">
        <v>1737</v>
      </c>
      <c r="B880" s="85" t="s">
        <v>1738</v>
      </c>
      <c r="C880" s="50" t="s">
        <v>1737</v>
      </c>
      <c r="D880" s="242">
        <v>0</v>
      </c>
      <c r="E880" s="242">
        <v>0</v>
      </c>
      <c r="F880" s="52" t="str">
        <f t="shared" si="190"/>
        <v>-</v>
      </c>
    </row>
    <row r="881" spans="1:6" ht="12.75" customHeight="1" x14ac:dyDescent="0.2">
      <c r="A881" s="53">
        <v>84232</v>
      </c>
      <c r="B881" s="85" t="s">
        <v>1739</v>
      </c>
      <c r="C881" s="50" t="s">
        <v>1740</v>
      </c>
      <c r="D881" s="242">
        <v>0</v>
      </c>
      <c r="E881" s="242">
        <v>0</v>
      </c>
      <c r="F881" s="52" t="str">
        <f t="shared" si="190"/>
        <v>-</v>
      </c>
    </row>
    <row r="882" spans="1:6" ht="24" x14ac:dyDescent="0.2">
      <c r="A882" s="53">
        <v>84242</v>
      </c>
      <c r="B882" s="85" t="s">
        <v>1741</v>
      </c>
      <c r="C882" s="50" t="s">
        <v>1742</v>
      </c>
      <c r="D882" s="242">
        <v>0</v>
      </c>
      <c r="E882" s="242">
        <v>0</v>
      </c>
      <c r="F882" s="52" t="str">
        <f t="shared" si="190"/>
        <v>-</v>
      </c>
    </row>
    <row r="883" spans="1:6" ht="24" x14ac:dyDescent="0.2">
      <c r="A883" s="53" t="s">
        <v>1743</v>
      </c>
      <c r="B883" s="85" t="s">
        <v>1744</v>
      </c>
      <c r="C883" s="50" t="s">
        <v>1743</v>
      </c>
      <c r="D883" s="242">
        <v>0</v>
      </c>
      <c r="E883" s="242">
        <v>0</v>
      </c>
      <c r="F883" s="52" t="str">
        <f t="shared" si="190"/>
        <v>-</v>
      </c>
    </row>
    <row r="884" spans="1:6" ht="12.75" customHeight="1" x14ac:dyDescent="0.2">
      <c r="A884" s="53">
        <v>84312</v>
      </c>
      <c r="B884" s="85" t="s">
        <v>1745</v>
      </c>
      <c r="C884" s="50" t="s">
        <v>1746</v>
      </c>
      <c r="D884" s="242">
        <v>0</v>
      </c>
      <c r="E884" s="242">
        <v>0</v>
      </c>
      <c r="F884" s="52" t="str">
        <f t="shared" si="190"/>
        <v>-</v>
      </c>
    </row>
    <row r="885" spans="1:6" ht="24" x14ac:dyDescent="0.2">
      <c r="A885" s="53">
        <v>84431</v>
      </c>
      <c r="B885" s="85" t="s">
        <v>1747</v>
      </c>
      <c r="C885" s="50" t="s">
        <v>1748</v>
      </c>
      <c r="D885" s="242">
        <v>0</v>
      </c>
      <c r="E885" s="242">
        <v>0</v>
      </c>
      <c r="F885" s="52" t="str">
        <f t="shared" si="190"/>
        <v>-</v>
      </c>
    </row>
    <row r="886" spans="1:6" ht="24" x14ac:dyDescent="0.2">
      <c r="A886" s="53">
        <v>84432</v>
      </c>
      <c r="B886" s="85" t="s">
        <v>1749</v>
      </c>
      <c r="C886" s="50" t="s">
        <v>1750</v>
      </c>
      <c r="D886" s="242">
        <v>0</v>
      </c>
      <c r="E886" s="242">
        <v>0</v>
      </c>
      <c r="F886" s="52" t="str">
        <f t="shared" si="190"/>
        <v>-</v>
      </c>
    </row>
    <row r="887" spans="1:6" ht="24" x14ac:dyDescent="0.2">
      <c r="A887" s="53" t="s">
        <v>1751</v>
      </c>
      <c r="B887" s="85" t="s">
        <v>1752</v>
      </c>
      <c r="C887" s="50" t="s">
        <v>1751</v>
      </c>
      <c r="D887" s="242">
        <v>0</v>
      </c>
      <c r="E887" s="242">
        <v>0</v>
      </c>
      <c r="F887" s="52" t="str">
        <f t="shared" si="190"/>
        <v>-</v>
      </c>
    </row>
    <row r="888" spans="1:6" ht="24" x14ac:dyDescent="0.2">
      <c r="A888" s="53">
        <v>84442</v>
      </c>
      <c r="B888" s="85" t="s">
        <v>1753</v>
      </c>
      <c r="C888" s="50" t="s">
        <v>1754</v>
      </c>
      <c r="D888" s="242">
        <v>0</v>
      </c>
      <c r="E888" s="242">
        <v>0</v>
      </c>
      <c r="F888" s="52" t="str">
        <f t="shared" si="190"/>
        <v>-</v>
      </c>
    </row>
    <row r="889" spans="1:6" ht="24" x14ac:dyDescent="0.2">
      <c r="A889" s="53">
        <v>84452</v>
      </c>
      <c r="B889" s="232" t="s">
        <v>1755</v>
      </c>
      <c r="C889" s="50" t="s">
        <v>1756</v>
      </c>
      <c r="D889" s="242">
        <v>0</v>
      </c>
      <c r="E889" s="242">
        <v>0</v>
      </c>
      <c r="F889" s="52" t="str">
        <f t="shared" si="190"/>
        <v>-</v>
      </c>
    </row>
    <row r="890" spans="1:6" ht="24" x14ac:dyDescent="0.2">
      <c r="A890" s="53" t="s">
        <v>1757</v>
      </c>
      <c r="B890" s="232" t="s">
        <v>1758</v>
      </c>
      <c r="C890" s="50" t="s">
        <v>1757</v>
      </c>
      <c r="D890" s="242">
        <v>0</v>
      </c>
      <c r="E890" s="242">
        <v>0</v>
      </c>
      <c r="F890" s="52" t="str">
        <f t="shared" si="190"/>
        <v>-</v>
      </c>
    </row>
    <row r="891" spans="1:6" ht="12.75" customHeight="1" x14ac:dyDescent="0.2">
      <c r="A891" s="53">
        <v>84461</v>
      </c>
      <c r="B891" s="85" t="s">
        <v>1759</v>
      </c>
      <c r="C891" s="50" t="s">
        <v>1760</v>
      </c>
      <c r="D891" s="242">
        <v>0</v>
      </c>
      <c r="E891" s="242">
        <v>0</v>
      </c>
      <c r="F891" s="52" t="str">
        <f t="shared" si="190"/>
        <v>-</v>
      </c>
    </row>
    <row r="892" spans="1:6" ht="12.75" customHeight="1" x14ac:dyDescent="0.2">
      <c r="A892" s="53">
        <v>84462</v>
      </c>
      <c r="B892" s="85" t="s">
        <v>1761</v>
      </c>
      <c r="C892" s="50" t="s">
        <v>1762</v>
      </c>
      <c r="D892" s="242">
        <v>0</v>
      </c>
      <c r="E892" s="242">
        <v>0</v>
      </c>
      <c r="F892" s="52" t="str">
        <f t="shared" si="190"/>
        <v>-</v>
      </c>
    </row>
    <row r="893" spans="1:6" ht="12.75" customHeight="1" x14ac:dyDescent="0.2">
      <c r="A893" s="53" t="s">
        <v>1763</v>
      </c>
      <c r="B893" s="85" t="s">
        <v>1764</v>
      </c>
      <c r="C893" s="50" t="s">
        <v>1763</v>
      </c>
      <c r="D893" s="242">
        <v>0</v>
      </c>
      <c r="E893" s="242">
        <v>0</v>
      </c>
      <c r="F893" s="52" t="str">
        <f t="shared" si="190"/>
        <v>-</v>
      </c>
    </row>
    <row r="894" spans="1:6" ht="12.75" customHeight="1" x14ac:dyDescent="0.2">
      <c r="A894" s="53">
        <v>84472</v>
      </c>
      <c r="B894" s="85" t="s">
        <v>1765</v>
      </c>
      <c r="C894" s="50" t="s">
        <v>1766</v>
      </c>
      <c r="D894" s="242">
        <v>0</v>
      </c>
      <c r="E894" s="242">
        <v>0</v>
      </c>
      <c r="F894" s="52" t="str">
        <f t="shared" si="190"/>
        <v>-</v>
      </c>
    </row>
    <row r="895" spans="1:6" ht="12.75" customHeight="1" x14ac:dyDescent="0.2">
      <c r="A895" s="53">
        <v>84482</v>
      </c>
      <c r="B895" s="85" t="s">
        <v>1767</v>
      </c>
      <c r="C895" s="50" t="s">
        <v>1768</v>
      </c>
      <c r="D895" s="242">
        <v>0</v>
      </c>
      <c r="E895" s="242">
        <v>0</v>
      </c>
      <c r="F895" s="52" t="str">
        <f t="shared" si="190"/>
        <v>-</v>
      </c>
    </row>
    <row r="896" spans="1:6" ht="12.75" customHeight="1" x14ac:dyDescent="0.2">
      <c r="A896" s="53" t="s">
        <v>1769</v>
      </c>
      <c r="B896" s="85" t="s">
        <v>1770</v>
      </c>
      <c r="C896" s="50" t="s">
        <v>1769</v>
      </c>
      <c r="D896" s="242">
        <v>0</v>
      </c>
      <c r="E896" s="242">
        <v>0</v>
      </c>
      <c r="F896" s="52" t="str">
        <f t="shared" si="190"/>
        <v>-</v>
      </c>
    </row>
    <row r="897" spans="1:6" ht="24" x14ac:dyDescent="0.2">
      <c r="A897" s="53">
        <v>84532</v>
      </c>
      <c r="B897" s="85" t="s">
        <v>1771</v>
      </c>
      <c r="C897" s="50" t="s">
        <v>1772</v>
      </c>
      <c r="D897" s="242">
        <v>0</v>
      </c>
      <c r="E897" s="242">
        <v>0</v>
      </c>
      <c r="F897" s="52" t="str">
        <f t="shared" si="190"/>
        <v>-</v>
      </c>
    </row>
    <row r="898" spans="1:6" ht="12.75" customHeight="1" x14ac:dyDescent="0.2">
      <c r="A898" s="53">
        <v>84542</v>
      </c>
      <c r="B898" s="85" t="s">
        <v>1773</v>
      </c>
      <c r="C898" s="50" t="s">
        <v>1774</v>
      </c>
      <c r="D898" s="242">
        <v>0</v>
      </c>
      <c r="E898" s="242">
        <v>0</v>
      </c>
      <c r="F898" s="52" t="str">
        <f t="shared" si="190"/>
        <v>-</v>
      </c>
    </row>
    <row r="899" spans="1:6" ht="12.75" customHeight="1" x14ac:dyDescent="0.2">
      <c r="A899" s="53">
        <v>84552</v>
      </c>
      <c r="B899" s="85" t="s">
        <v>1775</v>
      </c>
      <c r="C899" s="50" t="s">
        <v>1776</v>
      </c>
      <c r="D899" s="242">
        <v>0</v>
      </c>
      <c r="E899" s="242">
        <v>0</v>
      </c>
      <c r="F899" s="52" t="str">
        <f t="shared" si="190"/>
        <v>-</v>
      </c>
    </row>
    <row r="900" spans="1:6" ht="12.75" customHeight="1" x14ac:dyDescent="0.2">
      <c r="A900" s="53">
        <v>84711</v>
      </c>
      <c r="B900" s="85" t="s">
        <v>1777</v>
      </c>
      <c r="C900" s="50" t="s">
        <v>1778</v>
      </c>
      <c r="D900" s="242">
        <v>0</v>
      </c>
      <c r="E900" s="242">
        <v>0</v>
      </c>
      <c r="F900" s="52" t="str">
        <f t="shared" si="190"/>
        <v>-</v>
      </c>
    </row>
    <row r="901" spans="1:6" ht="12.75" customHeight="1" x14ac:dyDescent="0.2">
      <c r="A901" s="53">
        <v>84712</v>
      </c>
      <c r="B901" s="85" t="s">
        <v>1779</v>
      </c>
      <c r="C901" s="50" t="s">
        <v>1780</v>
      </c>
      <c r="D901" s="242">
        <v>0</v>
      </c>
      <c r="E901" s="242">
        <v>0</v>
      </c>
      <c r="F901" s="52" t="str">
        <f t="shared" si="190"/>
        <v>-</v>
      </c>
    </row>
    <row r="902" spans="1:6" ht="12.75" customHeight="1" x14ac:dyDescent="0.2">
      <c r="A902" s="53">
        <v>84721</v>
      </c>
      <c r="B902" s="85" t="s">
        <v>1781</v>
      </c>
      <c r="C902" s="50" t="s">
        <v>1782</v>
      </c>
      <c r="D902" s="242">
        <v>0</v>
      </c>
      <c r="E902" s="242">
        <v>0</v>
      </c>
      <c r="F902" s="52" t="str">
        <f t="shared" si="190"/>
        <v>-</v>
      </c>
    </row>
    <row r="903" spans="1:6" ht="12.75" customHeight="1" x14ac:dyDescent="0.2">
      <c r="A903" s="53">
        <v>84722</v>
      </c>
      <c r="B903" s="85" t="s">
        <v>1783</v>
      </c>
      <c r="C903" s="50" t="s">
        <v>1784</v>
      </c>
      <c r="D903" s="242">
        <v>0</v>
      </c>
      <c r="E903" s="242">
        <v>0</v>
      </c>
      <c r="F903" s="52" t="str">
        <f t="shared" si="190"/>
        <v>-</v>
      </c>
    </row>
    <row r="904" spans="1:6" ht="12.75" customHeight="1" x14ac:dyDescent="0.2">
      <c r="A904" s="53">
        <v>84731</v>
      </c>
      <c r="B904" s="85" t="s">
        <v>1785</v>
      </c>
      <c r="C904" s="50" t="s">
        <v>1786</v>
      </c>
      <c r="D904" s="242">
        <v>0</v>
      </c>
      <c r="E904" s="242">
        <v>0</v>
      </c>
      <c r="F904" s="52" t="str">
        <f t="shared" si="190"/>
        <v>-</v>
      </c>
    </row>
    <row r="905" spans="1:6" ht="12.75" customHeight="1" x14ac:dyDescent="0.2">
      <c r="A905" s="53">
        <v>84732</v>
      </c>
      <c r="B905" s="85" t="s">
        <v>1787</v>
      </c>
      <c r="C905" s="50" t="s">
        <v>1788</v>
      </c>
      <c r="D905" s="242">
        <v>0</v>
      </c>
      <c r="E905" s="242">
        <v>0</v>
      </c>
      <c r="F905" s="52" t="str">
        <f t="shared" si="190"/>
        <v>-</v>
      </c>
    </row>
    <row r="906" spans="1:6" ht="12.75" customHeight="1" x14ac:dyDescent="0.2">
      <c r="A906" s="53">
        <v>84741</v>
      </c>
      <c r="B906" s="85" t="s">
        <v>1789</v>
      </c>
      <c r="C906" s="50" t="s">
        <v>1790</v>
      </c>
      <c r="D906" s="242">
        <v>0</v>
      </c>
      <c r="E906" s="242">
        <v>0</v>
      </c>
      <c r="F906" s="52" t="str">
        <f t="shared" si="190"/>
        <v>-</v>
      </c>
    </row>
    <row r="907" spans="1:6" ht="12.75" customHeight="1" x14ac:dyDescent="0.2">
      <c r="A907" s="53">
        <v>84742</v>
      </c>
      <c r="B907" s="85" t="s">
        <v>1791</v>
      </c>
      <c r="C907" s="50" t="s">
        <v>1792</v>
      </c>
      <c r="D907" s="242">
        <v>0</v>
      </c>
      <c r="E907" s="242">
        <v>0</v>
      </c>
      <c r="F907" s="52" t="str">
        <f t="shared" si="190"/>
        <v>-</v>
      </c>
    </row>
    <row r="908" spans="1:6" ht="12.75" customHeight="1" x14ac:dyDescent="0.2">
      <c r="A908" s="53">
        <v>84751</v>
      </c>
      <c r="B908" s="85" t="s">
        <v>1793</v>
      </c>
      <c r="C908" s="50" t="s">
        <v>1794</v>
      </c>
      <c r="D908" s="242">
        <v>0</v>
      </c>
      <c r="E908" s="242">
        <v>0</v>
      </c>
      <c r="F908" s="52" t="str">
        <f t="shared" si="190"/>
        <v>-</v>
      </c>
    </row>
    <row r="909" spans="1:6" ht="12.75" customHeight="1" x14ac:dyDescent="0.2">
      <c r="A909" s="53">
        <v>84752</v>
      </c>
      <c r="B909" s="85" t="s">
        <v>1795</v>
      </c>
      <c r="C909" s="50" t="s">
        <v>1796</v>
      </c>
      <c r="D909" s="242">
        <v>0</v>
      </c>
      <c r="E909" s="242">
        <v>0</v>
      </c>
      <c r="F909" s="52" t="str">
        <f t="shared" si="190"/>
        <v>-</v>
      </c>
    </row>
    <row r="910" spans="1:6" ht="24" x14ac:dyDescent="0.2">
      <c r="A910" s="53">
        <v>84761</v>
      </c>
      <c r="B910" s="232" t="s">
        <v>1797</v>
      </c>
      <c r="C910" s="50" t="s">
        <v>1798</v>
      </c>
      <c r="D910" s="242">
        <v>0</v>
      </c>
      <c r="E910" s="242">
        <v>0</v>
      </c>
      <c r="F910" s="52" t="str">
        <f t="shared" si="190"/>
        <v>-</v>
      </c>
    </row>
    <row r="911" spans="1:6" ht="24" x14ac:dyDescent="0.2">
      <c r="A911" s="53">
        <v>84762</v>
      </c>
      <c r="B911" s="232" t="s">
        <v>1799</v>
      </c>
      <c r="C911" s="50" t="s">
        <v>1800</v>
      </c>
      <c r="D911" s="242">
        <v>0</v>
      </c>
      <c r="E911" s="242">
        <v>0</v>
      </c>
      <c r="F911" s="52" t="str">
        <f t="shared" si="190"/>
        <v>-</v>
      </c>
    </row>
    <row r="912" spans="1:6" ht="24" x14ac:dyDescent="0.2">
      <c r="A912" s="53" t="s">
        <v>1801</v>
      </c>
      <c r="B912" s="85" t="s">
        <v>1802</v>
      </c>
      <c r="C912" s="50" t="s">
        <v>1801</v>
      </c>
      <c r="D912" s="242">
        <v>0</v>
      </c>
      <c r="E912" s="242">
        <v>0</v>
      </c>
      <c r="F912" s="52" t="str">
        <f t="shared" si="190"/>
        <v>-</v>
      </c>
    </row>
    <row r="913" spans="1:6" ht="24" x14ac:dyDescent="0.2">
      <c r="A913" s="53" t="s">
        <v>1803</v>
      </c>
      <c r="B913" s="85" t="s">
        <v>1804</v>
      </c>
      <c r="C913" s="50" t="s">
        <v>1803</v>
      </c>
      <c r="D913" s="242">
        <v>0</v>
      </c>
      <c r="E913" s="242">
        <v>0</v>
      </c>
      <c r="F913" s="52" t="str">
        <f t="shared" si="190"/>
        <v>-</v>
      </c>
    </row>
    <row r="914" spans="1:6" ht="12.75" customHeight="1" x14ac:dyDescent="0.2">
      <c r="A914" s="53">
        <v>85412</v>
      </c>
      <c r="B914" s="85" t="s">
        <v>1805</v>
      </c>
      <c r="C914" s="50" t="s">
        <v>1806</v>
      </c>
      <c r="D914" s="242">
        <v>0</v>
      </c>
      <c r="E914" s="242">
        <v>0</v>
      </c>
      <c r="F914" s="52" t="str">
        <f t="shared" si="190"/>
        <v>-</v>
      </c>
    </row>
    <row r="915" spans="1:6" ht="24" x14ac:dyDescent="0.2">
      <c r="A915" s="53">
        <v>51212</v>
      </c>
      <c r="B915" s="232" t="s">
        <v>1807</v>
      </c>
      <c r="C915" s="50" t="s">
        <v>1808</v>
      </c>
      <c r="D915" s="242">
        <v>0</v>
      </c>
      <c r="E915" s="242">
        <v>0</v>
      </c>
      <c r="F915" s="52" t="str">
        <f t="shared" si="190"/>
        <v>-</v>
      </c>
    </row>
    <row r="916" spans="1:6" ht="12.75" customHeight="1" x14ac:dyDescent="0.2">
      <c r="A916" s="53">
        <v>51322</v>
      </c>
      <c r="B916" s="85" t="s">
        <v>1809</v>
      </c>
      <c r="C916" s="50" t="s">
        <v>1810</v>
      </c>
      <c r="D916" s="242">
        <v>0</v>
      </c>
      <c r="E916" s="242">
        <v>0</v>
      </c>
      <c r="F916" s="52" t="str">
        <f t="shared" si="190"/>
        <v>-</v>
      </c>
    </row>
    <row r="917" spans="1:6" ht="12.75" customHeight="1" x14ac:dyDescent="0.2">
      <c r="A917" s="53">
        <v>51332</v>
      </c>
      <c r="B917" s="85" t="s">
        <v>1811</v>
      </c>
      <c r="C917" s="50" t="s">
        <v>1812</v>
      </c>
      <c r="D917" s="242">
        <v>0</v>
      </c>
      <c r="E917" s="242">
        <v>0</v>
      </c>
      <c r="F917" s="52" t="str">
        <f t="shared" si="190"/>
        <v>-</v>
      </c>
    </row>
    <row r="918" spans="1:6" ht="24" x14ac:dyDescent="0.2">
      <c r="A918" s="53">
        <v>51342</v>
      </c>
      <c r="B918" s="85" t="s">
        <v>1813</v>
      </c>
      <c r="C918" s="50" t="s">
        <v>1814</v>
      </c>
      <c r="D918" s="242">
        <v>0</v>
      </c>
      <c r="E918" s="242">
        <v>0</v>
      </c>
      <c r="F918" s="52" t="str">
        <f t="shared" si="190"/>
        <v>-</v>
      </c>
    </row>
    <row r="919" spans="1:6" ht="12.75" customHeight="1" x14ac:dyDescent="0.2">
      <c r="A919" s="53">
        <v>51411</v>
      </c>
      <c r="B919" s="85" t="s">
        <v>1815</v>
      </c>
      <c r="C919" s="50" t="s">
        <v>1816</v>
      </c>
      <c r="D919" s="242">
        <v>0</v>
      </c>
      <c r="E919" s="242">
        <v>0</v>
      </c>
      <c r="F919" s="52" t="str">
        <f t="shared" si="190"/>
        <v>-</v>
      </c>
    </row>
    <row r="920" spans="1:6" ht="12.75" customHeight="1" x14ac:dyDescent="0.2">
      <c r="A920" s="53">
        <v>51412</v>
      </c>
      <c r="B920" s="85" t="s">
        <v>1817</v>
      </c>
      <c r="C920" s="50" t="s">
        <v>1818</v>
      </c>
      <c r="D920" s="242">
        <v>0</v>
      </c>
      <c r="E920" s="242">
        <v>0</v>
      </c>
      <c r="F920" s="52" t="str">
        <f t="shared" si="190"/>
        <v>-</v>
      </c>
    </row>
    <row r="921" spans="1:6" ht="24" x14ac:dyDescent="0.2">
      <c r="A921" s="53">
        <v>51532</v>
      </c>
      <c r="B921" s="85" t="s">
        <v>1819</v>
      </c>
      <c r="C921" s="50" t="s">
        <v>1820</v>
      </c>
      <c r="D921" s="242">
        <v>0</v>
      </c>
      <c r="E921" s="242">
        <v>0</v>
      </c>
      <c r="F921" s="52" t="str">
        <f t="shared" si="190"/>
        <v>-</v>
      </c>
    </row>
    <row r="922" spans="1:6" ht="24" x14ac:dyDescent="0.2">
      <c r="A922" s="53">
        <v>51542</v>
      </c>
      <c r="B922" s="85" t="s">
        <v>1821</v>
      </c>
      <c r="C922" s="50" t="s">
        <v>1822</v>
      </c>
      <c r="D922" s="242">
        <v>0</v>
      </c>
      <c r="E922" s="242">
        <v>0</v>
      </c>
      <c r="F922" s="52" t="str">
        <f t="shared" si="190"/>
        <v>-</v>
      </c>
    </row>
    <row r="923" spans="1:6" ht="24" x14ac:dyDescent="0.2">
      <c r="A923" s="53">
        <v>51552</v>
      </c>
      <c r="B923" s="232" t="s">
        <v>1823</v>
      </c>
      <c r="C923" s="50" t="s">
        <v>1824</v>
      </c>
      <c r="D923" s="242">
        <v>0</v>
      </c>
      <c r="E923" s="242">
        <v>0</v>
      </c>
      <c r="F923" s="52" t="str">
        <f t="shared" si="190"/>
        <v>-</v>
      </c>
    </row>
    <row r="924" spans="1:6" ht="24" x14ac:dyDescent="0.2">
      <c r="A924" s="53">
        <v>51631</v>
      </c>
      <c r="B924" s="85" t="s">
        <v>1825</v>
      </c>
      <c r="C924" s="50" t="s">
        <v>1826</v>
      </c>
      <c r="D924" s="242">
        <v>0</v>
      </c>
      <c r="E924" s="242">
        <v>0</v>
      </c>
      <c r="F924" s="52" t="str">
        <f t="shared" si="190"/>
        <v>-</v>
      </c>
    </row>
    <row r="925" spans="1:6" ht="24" x14ac:dyDescent="0.2">
      <c r="A925" s="53">
        <v>51632</v>
      </c>
      <c r="B925" s="85" t="s">
        <v>1827</v>
      </c>
      <c r="C925" s="50" t="s">
        <v>1828</v>
      </c>
      <c r="D925" s="242">
        <v>0</v>
      </c>
      <c r="E925" s="242">
        <v>0</v>
      </c>
      <c r="F925" s="52" t="str">
        <f t="shared" si="190"/>
        <v>-</v>
      </c>
    </row>
    <row r="926" spans="1:6" ht="12.75" customHeight="1" x14ac:dyDescent="0.2">
      <c r="A926" s="53">
        <v>51641</v>
      </c>
      <c r="B926" s="85" t="s">
        <v>1829</v>
      </c>
      <c r="C926" s="50" t="s">
        <v>1830</v>
      </c>
      <c r="D926" s="242">
        <v>0</v>
      </c>
      <c r="E926" s="242">
        <v>0</v>
      </c>
      <c r="F926" s="52" t="str">
        <f t="shared" si="190"/>
        <v>-</v>
      </c>
    </row>
    <row r="927" spans="1:6" ht="12.75" customHeight="1" x14ac:dyDescent="0.2">
      <c r="A927" s="53">
        <v>51642</v>
      </c>
      <c r="B927" s="85" t="s">
        <v>1831</v>
      </c>
      <c r="C927" s="50" t="s">
        <v>1832</v>
      </c>
      <c r="D927" s="242">
        <v>0</v>
      </c>
      <c r="E927" s="242">
        <v>0</v>
      </c>
      <c r="F927" s="52" t="str">
        <f t="shared" si="190"/>
        <v>-</v>
      </c>
    </row>
    <row r="928" spans="1:6" ht="12.75" customHeight="1" x14ac:dyDescent="0.2">
      <c r="A928" s="53">
        <v>51711</v>
      </c>
      <c r="B928" s="85" t="s">
        <v>1833</v>
      </c>
      <c r="C928" s="50" t="s">
        <v>1834</v>
      </c>
      <c r="D928" s="242">
        <v>0</v>
      </c>
      <c r="E928" s="242">
        <v>0</v>
      </c>
      <c r="F928" s="52" t="str">
        <f t="shared" si="190"/>
        <v>-</v>
      </c>
    </row>
    <row r="929" spans="1:6" ht="12.75" customHeight="1" x14ac:dyDescent="0.2">
      <c r="A929" s="53">
        <v>51712</v>
      </c>
      <c r="B929" s="85" t="s">
        <v>1835</v>
      </c>
      <c r="C929" s="50" t="s">
        <v>1836</v>
      </c>
      <c r="D929" s="242">
        <v>0</v>
      </c>
      <c r="E929" s="242">
        <v>0</v>
      </c>
      <c r="F929" s="52" t="str">
        <f t="shared" si="190"/>
        <v>-</v>
      </c>
    </row>
    <row r="930" spans="1:6" ht="12.75" customHeight="1" x14ac:dyDescent="0.2">
      <c r="A930" s="53">
        <v>51721</v>
      </c>
      <c r="B930" s="85" t="s">
        <v>1837</v>
      </c>
      <c r="C930" s="50" t="s">
        <v>1838</v>
      </c>
      <c r="D930" s="242">
        <v>0</v>
      </c>
      <c r="E930" s="242">
        <v>0</v>
      </c>
      <c r="F930" s="52" t="str">
        <f t="shared" si="190"/>
        <v>-</v>
      </c>
    </row>
    <row r="931" spans="1:6" ht="12.75" customHeight="1" x14ac:dyDescent="0.2">
      <c r="A931" s="53">
        <v>51722</v>
      </c>
      <c r="B931" s="85" t="s">
        <v>1839</v>
      </c>
      <c r="C931" s="50" t="s">
        <v>1840</v>
      </c>
      <c r="D931" s="242">
        <v>0</v>
      </c>
      <c r="E931" s="242">
        <v>0</v>
      </c>
      <c r="F931" s="52" t="str">
        <f t="shared" si="190"/>
        <v>-</v>
      </c>
    </row>
    <row r="932" spans="1:6" ht="12.75" customHeight="1" x14ac:dyDescent="0.2">
      <c r="A932" s="53">
        <v>51731</v>
      </c>
      <c r="B932" s="85" t="s">
        <v>1841</v>
      </c>
      <c r="C932" s="50" t="s">
        <v>1842</v>
      </c>
      <c r="D932" s="242">
        <v>0</v>
      </c>
      <c r="E932" s="242">
        <v>0</v>
      </c>
      <c r="F932" s="52" t="str">
        <f t="shared" si="190"/>
        <v>-</v>
      </c>
    </row>
    <row r="933" spans="1:6" ht="12.75" customHeight="1" x14ac:dyDescent="0.2">
      <c r="A933" s="53">
        <v>51732</v>
      </c>
      <c r="B933" s="85" t="s">
        <v>1843</v>
      </c>
      <c r="C933" s="50" t="s">
        <v>1844</v>
      </c>
      <c r="D933" s="242">
        <v>0</v>
      </c>
      <c r="E933" s="242">
        <v>0</v>
      </c>
      <c r="F933" s="52" t="str">
        <f t="shared" si="190"/>
        <v>-</v>
      </c>
    </row>
    <row r="934" spans="1:6" ht="12.75" customHeight="1" x14ac:dyDescent="0.2">
      <c r="A934" s="53">
        <v>51741</v>
      </c>
      <c r="B934" s="85" t="s">
        <v>1845</v>
      </c>
      <c r="C934" s="50" t="s">
        <v>1846</v>
      </c>
      <c r="D934" s="242">
        <v>0</v>
      </c>
      <c r="E934" s="242">
        <v>0</v>
      </c>
      <c r="F934" s="52" t="str">
        <f t="shared" si="190"/>
        <v>-</v>
      </c>
    </row>
    <row r="935" spans="1:6" ht="12.75" customHeight="1" x14ac:dyDescent="0.2">
      <c r="A935" s="53">
        <v>51742</v>
      </c>
      <c r="B935" s="85" t="s">
        <v>1847</v>
      </c>
      <c r="C935" s="50" t="s">
        <v>1848</v>
      </c>
      <c r="D935" s="242">
        <v>0</v>
      </c>
      <c r="E935" s="242">
        <v>0</v>
      </c>
      <c r="F935" s="52" t="str">
        <f t="shared" si="190"/>
        <v>-</v>
      </c>
    </row>
    <row r="936" spans="1:6" ht="12.75" customHeight="1" x14ac:dyDescent="0.2">
      <c r="A936" s="53">
        <v>51751</v>
      </c>
      <c r="B936" s="85" t="s">
        <v>1849</v>
      </c>
      <c r="C936" s="50" t="s">
        <v>1850</v>
      </c>
      <c r="D936" s="242">
        <v>0</v>
      </c>
      <c r="E936" s="242">
        <v>0</v>
      </c>
      <c r="F936" s="52" t="str">
        <f t="shared" si="190"/>
        <v>-</v>
      </c>
    </row>
    <row r="937" spans="1:6" ht="12.75" customHeight="1" x14ac:dyDescent="0.2">
      <c r="A937" s="53">
        <v>51752</v>
      </c>
      <c r="B937" s="85" t="s">
        <v>1851</v>
      </c>
      <c r="C937" s="50" t="s">
        <v>1852</v>
      </c>
      <c r="D937" s="242">
        <v>0</v>
      </c>
      <c r="E937" s="242">
        <v>0</v>
      </c>
      <c r="F937" s="52" t="str">
        <f t="shared" si="190"/>
        <v>-</v>
      </c>
    </row>
    <row r="938" spans="1:6" ht="24" x14ac:dyDescent="0.2">
      <c r="A938" s="53">
        <v>51761</v>
      </c>
      <c r="B938" s="85" t="s">
        <v>1853</v>
      </c>
      <c r="C938" s="50" t="s">
        <v>1854</v>
      </c>
      <c r="D938" s="242">
        <v>0</v>
      </c>
      <c r="E938" s="242">
        <v>0</v>
      </c>
      <c r="F938" s="52" t="str">
        <f t="shared" si="190"/>
        <v>-</v>
      </c>
    </row>
    <row r="939" spans="1:6" ht="24" x14ac:dyDescent="0.2">
      <c r="A939" s="53">
        <v>51762</v>
      </c>
      <c r="B939" s="85" t="s">
        <v>1855</v>
      </c>
      <c r="C939" s="50" t="s">
        <v>1856</v>
      </c>
      <c r="D939" s="242">
        <v>0</v>
      </c>
      <c r="E939" s="242">
        <v>0</v>
      </c>
      <c r="F939" s="52" t="str">
        <f t="shared" si="190"/>
        <v>-</v>
      </c>
    </row>
    <row r="940" spans="1:6" ht="24" x14ac:dyDescent="0.2">
      <c r="A940" s="53">
        <v>51771</v>
      </c>
      <c r="B940" s="85" t="s">
        <v>1857</v>
      </c>
      <c r="C940" s="50" t="s">
        <v>1858</v>
      </c>
      <c r="D940" s="242">
        <v>0</v>
      </c>
      <c r="E940" s="242">
        <v>0</v>
      </c>
      <c r="F940" s="52" t="str">
        <f t="shared" si="190"/>
        <v>-</v>
      </c>
    </row>
    <row r="941" spans="1:6" ht="24" x14ac:dyDescent="0.2">
      <c r="A941" s="53">
        <v>51772</v>
      </c>
      <c r="B941" s="85" t="s">
        <v>1859</v>
      </c>
      <c r="C941" s="50" t="s">
        <v>1860</v>
      </c>
      <c r="D941" s="242">
        <v>0</v>
      </c>
      <c r="E941" s="242">
        <v>0</v>
      </c>
      <c r="F941" s="52" t="str">
        <f t="shared" si="190"/>
        <v>-</v>
      </c>
    </row>
    <row r="942" spans="1:6" ht="24" x14ac:dyDescent="0.2">
      <c r="A942" s="53">
        <v>54132</v>
      </c>
      <c r="B942" s="85" t="s">
        <v>1861</v>
      </c>
      <c r="C942" s="50" t="s">
        <v>1862</v>
      </c>
      <c r="D942" s="242">
        <v>0</v>
      </c>
      <c r="E942" s="242">
        <v>0</v>
      </c>
      <c r="F942" s="52" t="str">
        <f t="shared" si="190"/>
        <v>-</v>
      </c>
    </row>
    <row r="943" spans="1:6" ht="24" x14ac:dyDescent="0.2">
      <c r="A943" s="53">
        <v>54142</v>
      </c>
      <c r="B943" s="85" t="s">
        <v>1863</v>
      </c>
      <c r="C943" s="50" t="s">
        <v>1864</v>
      </c>
      <c r="D943" s="242">
        <v>0</v>
      </c>
      <c r="E943" s="242">
        <v>0</v>
      </c>
      <c r="F943" s="52" t="str">
        <f t="shared" si="190"/>
        <v>-</v>
      </c>
    </row>
    <row r="944" spans="1:6" ht="12.75" customHeight="1" x14ac:dyDescent="0.2">
      <c r="A944" s="53">
        <v>54152</v>
      </c>
      <c r="B944" s="85" t="s">
        <v>1865</v>
      </c>
      <c r="C944" s="50" t="s">
        <v>1866</v>
      </c>
      <c r="D944" s="242">
        <v>0</v>
      </c>
      <c r="E944" s="242">
        <v>0</v>
      </c>
      <c r="F944" s="52" t="str">
        <f t="shared" si="190"/>
        <v>-</v>
      </c>
    </row>
    <row r="945" spans="1:6" ht="24" x14ac:dyDescent="0.2">
      <c r="A945" s="53">
        <v>54162</v>
      </c>
      <c r="B945" s="85" t="s">
        <v>1867</v>
      </c>
      <c r="C945" s="50" t="s">
        <v>1868</v>
      </c>
      <c r="D945" s="242">
        <v>0</v>
      </c>
      <c r="E945" s="242">
        <v>0</v>
      </c>
      <c r="F945" s="52" t="str">
        <f t="shared" si="190"/>
        <v>-</v>
      </c>
    </row>
    <row r="946" spans="1:6" ht="24" x14ac:dyDescent="0.2">
      <c r="A946" s="53">
        <v>54221</v>
      </c>
      <c r="B946" s="232" t="s">
        <v>1869</v>
      </c>
      <c r="C946" s="50" t="s">
        <v>1870</v>
      </c>
      <c r="D946" s="242">
        <v>0</v>
      </c>
      <c r="E946" s="242">
        <v>0</v>
      </c>
      <c r="F946" s="52" t="str">
        <f t="shared" si="190"/>
        <v>-</v>
      </c>
    </row>
    <row r="947" spans="1:6" ht="24" x14ac:dyDescent="0.2">
      <c r="A947" s="53">
        <v>54222</v>
      </c>
      <c r="B947" s="232" t="s">
        <v>1871</v>
      </c>
      <c r="C947" s="50" t="s">
        <v>1872</v>
      </c>
      <c r="D947" s="242">
        <v>0</v>
      </c>
      <c r="E947" s="242">
        <v>0</v>
      </c>
      <c r="F947" s="52" t="str">
        <f t="shared" si="190"/>
        <v>-</v>
      </c>
    </row>
    <row r="948" spans="1:6" ht="24" x14ac:dyDescent="0.2">
      <c r="A948" s="53" t="s">
        <v>1873</v>
      </c>
      <c r="B948" s="85" t="s">
        <v>1874</v>
      </c>
      <c r="C948" s="50" t="s">
        <v>1873</v>
      </c>
      <c r="D948" s="242">
        <v>0</v>
      </c>
      <c r="E948" s="242">
        <v>0</v>
      </c>
      <c r="F948" s="52" t="str">
        <f t="shared" si="190"/>
        <v>-</v>
      </c>
    </row>
    <row r="949" spans="1:6" ht="24" x14ac:dyDescent="0.2">
      <c r="A949" s="53">
        <v>54232</v>
      </c>
      <c r="B949" s="232" t="s">
        <v>1875</v>
      </c>
      <c r="C949" s="50" t="s">
        <v>1876</v>
      </c>
      <c r="D949" s="242">
        <v>0</v>
      </c>
      <c r="E949" s="242">
        <v>0</v>
      </c>
      <c r="F949" s="52" t="str">
        <f t="shared" si="190"/>
        <v>-</v>
      </c>
    </row>
    <row r="950" spans="1:6" ht="24" x14ac:dyDescent="0.2">
      <c r="A950" s="53">
        <v>54242</v>
      </c>
      <c r="B950" s="85" t="s">
        <v>1877</v>
      </c>
      <c r="C950" s="50" t="s">
        <v>1878</v>
      </c>
      <c r="D950" s="242">
        <v>0</v>
      </c>
      <c r="E950" s="242">
        <v>0</v>
      </c>
      <c r="F950" s="52" t="str">
        <f t="shared" si="190"/>
        <v>-</v>
      </c>
    </row>
    <row r="951" spans="1:6" ht="24" x14ac:dyDescent="0.2">
      <c r="A951" s="53" t="s">
        <v>1879</v>
      </c>
      <c r="B951" s="85" t="s">
        <v>1880</v>
      </c>
      <c r="C951" s="50" t="s">
        <v>1879</v>
      </c>
      <c r="D951" s="242">
        <v>0</v>
      </c>
      <c r="E951" s="242">
        <v>0</v>
      </c>
      <c r="F951" s="52" t="str">
        <f t="shared" si="190"/>
        <v>-</v>
      </c>
    </row>
    <row r="952" spans="1:6" ht="24" x14ac:dyDescent="0.2">
      <c r="A952" s="53">
        <v>54312</v>
      </c>
      <c r="B952" s="232" t="s">
        <v>1881</v>
      </c>
      <c r="C952" s="50" t="s">
        <v>1882</v>
      </c>
      <c r="D952" s="242">
        <v>0</v>
      </c>
      <c r="E952" s="242">
        <v>0</v>
      </c>
      <c r="F952" s="52" t="str">
        <f t="shared" si="190"/>
        <v>-</v>
      </c>
    </row>
    <row r="953" spans="1:6" ht="24" x14ac:dyDescent="0.2">
      <c r="A953" s="53">
        <v>54431</v>
      </c>
      <c r="B953" s="85" t="s">
        <v>1883</v>
      </c>
      <c r="C953" s="50" t="s">
        <v>1884</v>
      </c>
      <c r="D953" s="242">
        <v>0</v>
      </c>
      <c r="E953" s="242">
        <v>0</v>
      </c>
      <c r="F953" s="52" t="str">
        <f t="shared" si="190"/>
        <v>-</v>
      </c>
    </row>
    <row r="954" spans="1:6" ht="24" x14ac:dyDescent="0.2">
      <c r="A954" s="53">
        <v>54432</v>
      </c>
      <c r="B954" s="85" t="s">
        <v>1885</v>
      </c>
      <c r="C954" s="50" t="s">
        <v>1886</v>
      </c>
      <c r="D954" s="242">
        <v>0</v>
      </c>
      <c r="E954" s="242">
        <v>0</v>
      </c>
      <c r="F954" s="52" t="str">
        <f t="shared" si="190"/>
        <v>-</v>
      </c>
    </row>
    <row r="955" spans="1:6" ht="24" x14ac:dyDescent="0.2">
      <c r="A955" s="53" t="s">
        <v>1887</v>
      </c>
      <c r="B955" s="85" t="s">
        <v>1888</v>
      </c>
      <c r="C955" s="50" t="s">
        <v>1887</v>
      </c>
      <c r="D955" s="242">
        <v>0</v>
      </c>
      <c r="E955" s="242">
        <v>0</v>
      </c>
      <c r="F955" s="52" t="str">
        <f t="shared" si="190"/>
        <v>-</v>
      </c>
    </row>
    <row r="956" spans="1:6" ht="24" x14ac:dyDescent="0.2">
      <c r="A956" s="53">
        <v>54442</v>
      </c>
      <c r="B956" s="85" t="s">
        <v>1889</v>
      </c>
      <c r="C956" s="50" t="s">
        <v>1890</v>
      </c>
      <c r="D956" s="242">
        <v>0</v>
      </c>
      <c r="E956" s="242">
        <v>0</v>
      </c>
      <c r="F956" s="52" t="str">
        <f t="shared" si="190"/>
        <v>-</v>
      </c>
    </row>
    <row r="957" spans="1:6" ht="24" x14ac:dyDescent="0.2">
      <c r="A957" s="53">
        <v>54452</v>
      </c>
      <c r="B957" s="85" t="s">
        <v>1891</v>
      </c>
      <c r="C957" s="50" t="s">
        <v>1892</v>
      </c>
      <c r="D957" s="242">
        <v>0</v>
      </c>
      <c r="E957" s="242">
        <v>0</v>
      </c>
      <c r="F957" s="52" t="str">
        <f t="shared" si="190"/>
        <v>-</v>
      </c>
    </row>
    <row r="958" spans="1:6" ht="24" x14ac:dyDescent="0.2">
      <c r="A958" s="53" t="s">
        <v>1893</v>
      </c>
      <c r="B958" s="85" t="s">
        <v>1894</v>
      </c>
      <c r="C958" s="50" t="s">
        <v>1893</v>
      </c>
      <c r="D958" s="242">
        <v>0</v>
      </c>
      <c r="E958" s="242">
        <v>0</v>
      </c>
      <c r="F958" s="52" t="str">
        <f t="shared" si="190"/>
        <v>-</v>
      </c>
    </row>
    <row r="959" spans="1:6" ht="24" x14ac:dyDescent="0.2">
      <c r="A959" s="53">
        <v>54461</v>
      </c>
      <c r="B959" s="85" t="s">
        <v>1895</v>
      </c>
      <c r="C959" s="50" t="s">
        <v>1896</v>
      </c>
      <c r="D959" s="242">
        <v>0</v>
      </c>
      <c r="E959" s="242">
        <v>0</v>
      </c>
      <c r="F959" s="52" t="str">
        <f t="shared" si="190"/>
        <v>-</v>
      </c>
    </row>
    <row r="960" spans="1:6" ht="24" x14ac:dyDescent="0.2">
      <c r="A960" s="53">
        <v>54462</v>
      </c>
      <c r="B960" s="85" t="s">
        <v>1897</v>
      </c>
      <c r="C960" s="50" t="s">
        <v>1898</v>
      </c>
      <c r="D960" s="242">
        <v>0</v>
      </c>
      <c r="E960" s="242">
        <v>0</v>
      </c>
      <c r="F960" s="52" t="str">
        <f t="shared" si="190"/>
        <v>-</v>
      </c>
    </row>
    <row r="961" spans="1:6" ht="12.75" customHeight="1" x14ac:dyDescent="0.2">
      <c r="A961" s="53" t="s">
        <v>1899</v>
      </c>
      <c r="B961" s="85" t="s">
        <v>1900</v>
      </c>
      <c r="C961" s="50" t="s">
        <v>1899</v>
      </c>
      <c r="D961" s="242">
        <v>0</v>
      </c>
      <c r="E961" s="242">
        <v>0</v>
      </c>
      <c r="F961" s="52" t="str">
        <f t="shared" si="190"/>
        <v>-</v>
      </c>
    </row>
    <row r="962" spans="1:6" ht="24" x14ac:dyDescent="0.2">
      <c r="A962" s="53">
        <v>54472</v>
      </c>
      <c r="B962" s="232" t="s">
        <v>1901</v>
      </c>
      <c r="C962" s="50" t="s">
        <v>1902</v>
      </c>
      <c r="D962" s="242">
        <v>0</v>
      </c>
      <c r="E962" s="242">
        <v>0</v>
      </c>
      <c r="F962" s="52" t="str">
        <f t="shared" si="190"/>
        <v>-</v>
      </c>
    </row>
    <row r="963" spans="1:6" ht="24" x14ac:dyDescent="0.2">
      <c r="A963" s="53">
        <v>54482</v>
      </c>
      <c r="B963" s="232" t="s">
        <v>1903</v>
      </c>
      <c r="C963" s="50" t="s">
        <v>1904</v>
      </c>
      <c r="D963" s="242">
        <v>0</v>
      </c>
      <c r="E963" s="242">
        <v>0</v>
      </c>
      <c r="F963" s="52" t="str">
        <f t="shared" si="190"/>
        <v>-</v>
      </c>
    </row>
    <row r="964" spans="1:6" ht="24" x14ac:dyDescent="0.2">
      <c r="A964" s="53" t="s">
        <v>1905</v>
      </c>
      <c r="B964" s="232" t="s">
        <v>1906</v>
      </c>
      <c r="C964" s="50" t="s">
        <v>1905</v>
      </c>
      <c r="D964" s="242">
        <v>0</v>
      </c>
      <c r="E964" s="242">
        <v>0</v>
      </c>
      <c r="F964" s="52" t="str">
        <f t="shared" si="190"/>
        <v>-</v>
      </c>
    </row>
    <row r="965" spans="1:6" ht="24" x14ac:dyDescent="0.2">
      <c r="A965" s="53">
        <v>54532</v>
      </c>
      <c r="B965" s="85" t="s">
        <v>1907</v>
      </c>
      <c r="C965" s="50" t="s">
        <v>1908</v>
      </c>
      <c r="D965" s="242">
        <v>0</v>
      </c>
      <c r="E965" s="242">
        <v>0</v>
      </c>
      <c r="F965" s="52" t="str">
        <f t="shared" si="190"/>
        <v>-</v>
      </c>
    </row>
    <row r="966" spans="1:6" ht="12.75" customHeight="1" x14ac:dyDescent="0.2">
      <c r="A966" s="53">
        <v>54542</v>
      </c>
      <c r="B966" s="85" t="s">
        <v>1909</v>
      </c>
      <c r="C966" s="50" t="s">
        <v>1910</v>
      </c>
      <c r="D966" s="242">
        <v>0</v>
      </c>
      <c r="E966" s="242">
        <v>0</v>
      </c>
      <c r="F966" s="52" t="str">
        <f t="shared" si="190"/>
        <v>-</v>
      </c>
    </row>
    <row r="967" spans="1:6" ht="24" x14ac:dyDescent="0.2">
      <c r="A967" s="53">
        <v>54552</v>
      </c>
      <c r="B967" s="85" t="s">
        <v>1911</v>
      </c>
      <c r="C967" s="50" t="s">
        <v>1912</v>
      </c>
      <c r="D967" s="242">
        <v>0</v>
      </c>
      <c r="E967" s="242">
        <v>0</v>
      </c>
      <c r="F967" s="52" t="str">
        <f t="shared" si="190"/>
        <v>-</v>
      </c>
    </row>
    <row r="968" spans="1:6" ht="12.75" customHeight="1" x14ac:dyDescent="0.2">
      <c r="A968" s="53">
        <v>54711</v>
      </c>
      <c r="B968" s="85" t="s">
        <v>1913</v>
      </c>
      <c r="C968" s="50" t="s">
        <v>1914</v>
      </c>
      <c r="D968" s="242">
        <v>0</v>
      </c>
      <c r="E968" s="242">
        <v>0</v>
      </c>
      <c r="F968" s="52" t="str">
        <f t="shared" si="190"/>
        <v>-</v>
      </c>
    </row>
    <row r="969" spans="1:6" ht="12.75" customHeight="1" x14ac:dyDescent="0.2">
      <c r="A969" s="53">
        <v>54712</v>
      </c>
      <c r="B969" s="85" t="s">
        <v>1915</v>
      </c>
      <c r="C969" s="50" t="s">
        <v>1916</v>
      </c>
      <c r="D969" s="242">
        <v>0</v>
      </c>
      <c r="E969" s="242">
        <v>0</v>
      </c>
      <c r="F969" s="52" t="str">
        <f t="shared" si="190"/>
        <v>-</v>
      </c>
    </row>
    <row r="970" spans="1:6" ht="12.75" customHeight="1" x14ac:dyDescent="0.2">
      <c r="A970" s="53">
        <v>54721</v>
      </c>
      <c r="B970" s="85" t="s">
        <v>1917</v>
      </c>
      <c r="C970" s="50" t="s">
        <v>1918</v>
      </c>
      <c r="D970" s="242">
        <v>0</v>
      </c>
      <c r="E970" s="242">
        <v>0</v>
      </c>
      <c r="F970" s="52" t="str">
        <f t="shared" si="190"/>
        <v>-</v>
      </c>
    </row>
    <row r="971" spans="1:6" ht="12.75" customHeight="1" x14ac:dyDescent="0.2">
      <c r="A971" s="53">
        <v>54722</v>
      </c>
      <c r="B971" s="85" t="s">
        <v>1919</v>
      </c>
      <c r="C971" s="50" t="s">
        <v>1920</v>
      </c>
      <c r="D971" s="242">
        <v>0</v>
      </c>
      <c r="E971" s="242">
        <v>0</v>
      </c>
      <c r="F971" s="52" t="str">
        <f t="shared" si="190"/>
        <v>-</v>
      </c>
    </row>
    <row r="972" spans="1:6" ht="12.75" customHeight="1" x14ac:dyDescent="0.2">
      <c r="A972" s="53">
        <v>54731</v>
      </c>
      <c r="B972" s="85" t="s">
        <v>1921</v>
      </c>
      <c r="C972" s="50" t="s">
        <v>1922</v>
      </c>
      <c r="D972" s="242">
        <v>0</v>
      </c>
      <c r="E972" s="242">
        <v>0</v>
      </c>
      <c r="F972" s="52" t="str">
        <f t="shared" si="190"/>
        <v>-</v>
      </c>
    </row>
    <row r="973" spans="1:6" ht="12.75" customHeight="1" x14ac:dyDescent="0.2">
      <c r="A973" s="53">
        <v>54732</v>
      </c>
      <c r="B973" s="85" t="s">
        <v>1923</v>
      </c>
      <c r="C973" s="50" t="s">
        <v>1924</v>
      </c>
      <c r="D973" s="242">
        <v>0</v>
      </c>
      <c r="E973" s="242">
        <v>0</v>
      </c>
      <c r="F973" s="52" t="str">
        <f t="shared" si="190"/>
        <v>-</v>
      </c>
    </row>
    <row r="974" spans="1:6" ht="12.75" customHeight="1" x14ac:dyDescent="0.2">
      <c r="A974" s="53">
        <v>54741</v>
      </c>
      <c r="B974" s="85" t="s">
        <v>1925</v>
      </c>
      <c r="C974" s="50" t="s">
        <v>1926</v>
      </c>
      <c r="D974" s="242">
        <v>0</v>
      </c>
      <c r="E974" s="242">
        <v>0</v>
      </c>
      <c r="F974" s="52" t="str">
        <f t="shared" si="190"/>
        <v>-</v>
      </c>
    </row>
    <row r="975" spans="1:6" ht="12.75" customHeight="1" x14ac:dyDescent="0.2">
      <c r="A975" s="53">
        <v>54742</v>
      </c>
      <c r="B975" s="85" t="s">
        <v>1927</v>
      </c>
      <c r="C975" s="50" t="s">
        <v>1928</v>
      </c>
      <c r="D975" s="242">
        <v>0</v>
      </c>
      <c r="E975" s="242">
        <v>0</v>
      </c>
      <c r="F975" s="52" t="str">
        <f t="shared" si="190"/>
        <v>-</v>
      </c>
    </row>
    <row r="976" spans="1:6" ht="24" x14ac:dyDescent="0.2">
      <c r="A976" s="53">
        <v>54751</v>
      </c>
      <c r="B976" s="85" t="s">
        <v>1929</v>
      </c>
      <c r="C976" s="50" t="s">
        <v>1930</v>
      </c>
      <c r="D976" s="242">
        <v>0</v>
      </c>
      <c r="E976" s="242">
        <v>0</v>
      </c>
      <c r="F976" s="52" t="str">
        <f t="shared" si="190"/>
        <v>-</v>
      </c>
    </row>
    <row r="977" spans="1:6" ht="24" x14ac:dyDescent="0.2">
      <c r="A977" s="53">
        <v>54752</v>
      </c>
      <c r="B977" s="85" t="s">
        <v>1931</v>
      </c>
      <c r="C977" s="50" t="s">
        <v>1932</v>
      </c>
      <c r="D977" s="242">
        <v>0</v>
      </c>
      <c r="E977" s="242">
        <v>0</v>
      </c>
      <c r="F977" s="52" t="str">
        <f t="shared" si="190"/>
        <v>-</v>
      </c>
    </row>
    <row r="978" spans="1:6" ht="24" x14ac:dyDescent="0.2">
      <c r="A978" s="53">
        <v>54761</v>
      </c>
      <c r="B978" s="85" t="s">
        <v>1933</v>
      </c>
      <c r="C978" s="50" t="s">
        <v>1934</v>
      </c>
      <c r="D978" s="242">
        <v>0</v>
      </c>
      <c r="E978" s="242">
        <v>0</v>
      </c>
      <c r="F978" s="52" t="str">
        <f t="shared" si="190"/>
        <v>-</v>
      </c>
    </row>
    <row r="979" spans="1:6" ht="24" x14ac:dyDescent="0.2">
      <c r="A979" s="53">
        <v>54762</v>
      </c>
      <c r="B979" s="85" t="s">
        <v>1935</v>
      </c>
      <c r="C979" s="50" t="s">
        <v>1936</v>
      </c>
      <c r="D979" s="242">
        <v>0</v>
      </c>
      <c r="E979" s="242">
        <v>0</v>
      </c>
      <c r="F979" s="52" t="str">
        <f t="shared" si="190"/>
        <v>-</v>
      </c>
    </row>
    <row r="980" spans="1:6" ht="24" x14ac:dyDescent="0.2">
      <c r="A980" s="53">
        <v>54771</v>
      </c>
      <c r="B980" s="85" t="s">
        <v>1937</v>
      </c>
      <c r="C980" s="50" t="s">
        <v>1938</v>
      </c>
      <c r="D980" s="242">
        <v>0</v>
      </c>
      <c r="E980" s="242">
        <v>0</v>
      </c>
      <c r="F980" s="52" t="str">
        <f t="shared" ref="F980:F982" si="191">IF(D980&lt;&gt;0,IF(E980/D980&gt;=100,"&gt;&gt;100",E980/D980*100),"-")</f>
        <v>-</v>
      </c>
    </row>
    <row r="981" spans="1:6" ht="24" x14ac:dyDescent="0.2">
      <c r="A981" s="53">
        <v>54772</v>
      </c>
      <c r="B981" s="85" t="s">
        <v>1939</v>
      </c>
      <c r="C981" s="50" t="s">
        <v>1940</v>
      </c>
      <c r="D981" s="242">
        <v>0</v>
      </c>
      <c r="E981" s="242">
        <v>0</v>
      </c>
      <c r="F981" s="52" t="str">
        <f t="shared" si="191"/>
        <v>-</v>
      </c>
    </row>
    <row r="982" spans="1:6" ht="24" x14ac:dyDescent="0.2">
      <c r="A982" s="55">
        <v>55312</v>
      </c>
      <c r="B982" s="233" t="s">
        <v>1941</v>
      </c>
      <c r="C982" s="56" t="s">
        <v>1942</v>
      </c>
      <c r="D982" s="243">
        <v>0</v>
      </c>
      <c r="E982" s="242">
        <v>0</v>
      </c>
      <c r="F982" s="57" t="str">
        <f t="shared" si="191"/>
        <v>-</v>
      </c>
    </row>
    <row r="983" spans="1:6" ht="20.100000000000001" customHeight="1" x14ac:dyDescent="0.2">
      <c r="A983" s="344" t="s">
        <v>1943</v>
      </c>
      <c r="B983" s="345"/>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17" workbookViewId="0">
      <selection activeCell="D271" sqref="D27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7" t="s">
        <v>47</v>
      </c>
      <c r="B1" s="299" t="s">
        <v>48</v>
      </c>
      <c r="C1" s="297" t="s">
        <v>33</v>
      </c>
      <c r="D1" s="300" t="s">
        <v>34</v>
      </c>
      <c r="E1" s="298" t="s">
        <v>49</v>
      </c>
      <c r="F1" s="301" t="s">
        <v>38</v>
      </c>
    </row>
    <row r="2" spans="1:25" ht="50.1" customHeight="1" x14ac:dyDescent="0.25">
      <c r="A2" s="350" t="s">
        <v>31</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4" t="s">
        <v>51</v>
      </c>
      <c r="B3" s="285" t="s">
        <v>40</v>
      </c>
      <c r="C3" s="286" t="s">
        <v>41</v>
      </c>
      <c r="D3" s="287" t="s">
        <v>1965</v>
      </c>
      <c r="E3" s="285" t="s">
        <v>1966</v>
      </c>
      <c r="F3" s="288" t="s">
        <v>54</v>
      </c>
    </row>
    <row r="4" spans="1:25" s="224" customFormat="1" ht="12" customHeight="1" x14ac:dyDescent="0.2">
      <c r="A4" s="278">
        <v>1</v>
      </c>
      <c r="B4" s="279">
        <v>2</v>
      </c>
      <c r="C4" s="280" t="s">
        <v>55</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1967</v>
      </c>
      <c r="B5" s="354"/>
      <c r="C5" s="289"/>
      <c r="D5" s="290"/>
      <c r="E5" s="290"/>
      <c r="F5" s="291"/>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755821.0900000002</v>
      </c>
      <c r="E6" s="229">
        <f t="shared" si="0"/>
        <v>738151.19000000006</v>
      </c>
      <c r="F6" s="230">
        <f t="shared" ref="F6:F260" si="1">IF(D6&gt;0,IF(E6/D6&gt;=100,"&gt;&gt;100",E6/D6*100),"-")</f>
        <v>97.662158381952509</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678675.98000000021</v>
      </c>
      <c r="E7" s="104">
        <f t="shared" si="2"/>
        <v>665438.94000000006</v>
      </c>
      <c r="F7" s="93">
        <f t="shared" si="1"/>
        <v>98.049578828471269</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678675.98000000021</v>
      </c>
      <c r="E12" s="104">
        <f t="shared" si="3"/>
        <v>665438.94000000006</v>
      </c>
      <c r="F12" s="93">
        <f t="shared" si="1"/>
        <v>98.049578828471269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659482.91000000015</v>
      </c>
      <c r="E13" s="104">
        <f t="shared" si="4"/>
        <v>648412.25000000012</v>
      </c>
      <c r="F13" s="93">
        <f t="shared" si="1"/>
        <v>98.321312071604709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1063656.8600000001</v>
      </c>
      <c r="E15" s="247">
        <v>1063656.8600000001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404173.95</v>
      </c>
      <c r="E18" s="247">
        <v>415244.61</v>
      </c>
      <c r="F18" s="93">
        <f t="shared" si="1"/>
        <v>102.73908301116388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2483.9200000000128</v>
      </c>
      <c r="E19" s="104">
        <f t="shared" si="5"/>
        <v>0</v>
      </c>
      <c r="F19" s="93">
        <f t="shared" si="1"/>
        <v>0</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72962.880000000005</v>
      </c>
      <c r="E20" s="247">
        <v>105514.95</v>
      </c>
      <c r="F20" s="93">
        <f t="shared" si="1"/>
        <v>144.6145629119903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485.77</v>
      </c>
      <c r="E21" s="247">
        <v>485.77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141974.19</v>
      </c>
      <c r="E22" s="247">
        <v>141974.19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v>6793.75</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8766.7099999999991</v>
      </c>
      <c r="E25" s="247">
        <v>8766.7099999999991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14177.02</v>
      </c>
      <c r="E26" s="247">
        <v>48353.38</v>
      </c>
      <c r="F26" s="93">
        <f t="shared" si="1"/>
        <v>341.06871542820704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235882.65</v>
      </c>
      <c r="E28" s="247">
        <v>311888.75</v>
      </c>
      <c r="F28" s="93">
        <f t="shared" si="1"/>
        <v>132.22199682765984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16709.149999999998</v>
      </c>
      <c r="E35" s="104">
        <f t="shared" si="7"/>
        <v>17026.689999999999</v>
      </c>
      <c r="F35" s="93">
        <f t="shared" si="1"/>
        <v>101.90039589087417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16120.41</v>
      </c>
      <c r="E36" s="247">
        <v>16437.95</v>
      </c>
      <c r="F36" s="93">
        <f t="shared" si="1"/>
        <v>101.96980101622725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751.32</v>
      </c>
      <c r="E37" s="247">
        <v>751.32</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162.58000000000001</v>
      </c>
      <c r="E40" s="247">
        <v>162.58000000000001</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5128.8100000000004</v>
      </c>
      <c r="E54" s="247">
        <v>13255</v>
      </c>
      <c r="F54" s="93">
        <f t="shared" si="1"/>
        <v>258.44201676412263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5128.8100000000004</v>
      </c>
      <c r="E55" s="247">
        <v>13255</v>
      </c>
      <c r="F55" s="93">
        <f t="shared" si="1"/>
        <v>258.44201676412263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77145.11</v>
      </c>
      <c r="E68" s="104">
        <f t="shared" si="13"/>
        <v>72712.25</v>
      </c>
      <c r="F68" s="93">
        <f t="shared" si="1"/>
        <v>94.253867808341965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3855.73</v>
      </c>
      <c r="E78" s="104">
        <f>E79+SUM(E82:E84)-E85+E86</f>
        <v>90.81</v>
      </c>
      <c r="F78" s="93">
        <f t="shared" si="1"/>
        <v>2.3551960329172426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3855.73</v>
      </c>
      <c r="E86" s="247">
        <v>90.81</v>
      </c>
      <c r="F86" s="93">
        <f t="shared" si="1"/>
        <v>2.3551960329172426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36784.92</v>
      </c>
      <c r="E146" s="104">
        <f t="shared" si="26"/>
        <v>30199.21</v>
      </c>
      <c r="F146" s="93">
        <f t="shared" si="1"/>
        <v>82.096712457169957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36784.92</v>
      </c>
      <c r="E161" s="247">
        <v>30199.21</v>
      </c>
      <c r="F161" s="93">
        <f t="shared" si="1"/>
        <v>82.096712457169957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36504.46</v>
      </c>
      <c r="E170" s="104">
        <f t="shared" si="29"/>
        <v>42422.23</v>
      </c>
      <c r="F170" s="93">
        <f t="shared" si="1"/>
        <v>116.21108763148396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36504.46</v>
      </c>
      <c r="E173" s="247">
        <v>42422.23</v>
      </c>
      <c r="F173" s="93">
        <f t="shared" si="1"/>
        <v>116.21108763148396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2266</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755821.09</v>
      </c>
      <c r="E175" s="104">
        <f t="shared" si="30"/>
        <v>738151.19</v>
      </c>
      <c r="F175" s="93">
        <f t="shared" si="1"/>
        <v>97.662158381952537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46899.289999999994</v>
      </c>
      <c r="E176" s="104">
        <f t="shared" si="31"/>
        <v>48042.85</v>
      </c>
      <c r="F176" s="93">
        <f t="shared" si="1"/>
        <v>102.43833115597273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46366.95</v>
      </c>
      <c r="E177" s="104">
        <f t="shared" si="32"/>
        <v>48042.85</v>
      </c>
      <c r="F177" s="93">
        <f t="shared" si="1"/>
        <v>103.61442794921814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35270.49</v>
      </c>
      <c r="E178" s="247">
        <v>40864.31</v>
      </c>
      <c r="F178" s="93">
        <f t="shared" si="1"/>
        <v>115.85977399236586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5016.09</v>
      </c>
      <c r="E179" s="247">
        <v>5222.55</v>
      </c>
      <c r="F179" s="93">
        <f t="shared" si="1"/>
        <v>104.1159548572693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0.06</v>
      </c>
      <c r="E180" s="104">
        <f t="shared" si="33"/>
        <v>7.0000000000000007E-2</v>
      </c>
      <c r="F180" s="93">
        <f t="shared" si="1"/>
        <v>116.66666666666667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0.06</v>
      </c>
      <c r="E183" s="247">
        <v>7.0000000000000007E-2</v>
      </c>
      <c r="F183" s="93">
        <f t="shared" si="1"/>
        <v>116.66666666666667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2453.62</v>
      </c>
      <c r="E186" s="247">
        <v>60.85</v>
      </c>
      <c r="F186" s="93">
        <f t="shared" si="1"/>
        <v>2.4800091293680362</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3626.69</v>
      </c>
      <c r="E188" s="247">
        <v>1895.07</v>
      </c>
      <c r="F188" s="93">
        <f t="shared" si="1"/>
        <v>52.253432192991397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532.34</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708921.79999999993</v>
      </c>
      <c r="E237" s="104">
        <f t="shared" si="41"/>
        <v>690108.34</v>
      </c>
      <c r="F237" s="93">
        <f t="shared" si="1"/>
        <v>97.34618684317509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672778.47</v>
      </c>
      <c r="E238" s="104">
        <f t="shared" si="42"/>
        <v>662273.25</v>
      </c>
      <c r="F238" s="93">
        <f t="shared" si="1"/>
        <v>98.438532077282431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672778.47</v>
      </c>
      <c r="E239" s="104">
        <f t="shared" si="43"/>
        <v>662273.25</v>
      </c>
      <c r="F239" s="93">
        <f t="shared" si="1"/>
        <v>98.438532077282431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666337.52</v>
      </c>
      <c r="E240" s="247">
        <v>656476.78</v>
      </c>
      <c r="F240" s="93">
        <f t="shared" si="1"/>
        <v>98.520158372591709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6440.95</v>
      </c>
      <c r="E241" s="247">
        <v>5796.47</v>
      </c>
      <c r="F241" s="93">
        <f t="shared" si="1"/>
        <v>89.994022620886682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36143.33</v>
      </c>
      <c r="E245" s="104">
        <f t="shared" si="45"/>
        <v>27835.09</v>
      </c>
      <c r="F245" s="93">
        <f t="shared" si="1"/>
        <v>77.013075441582174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36143.33</v>
      </c>
      <c r="E246" s="104">
        <f t="shared" si="46"/>
        <v>27835.09</v>
      </c>
      <c r="F246" s="93">
        <f t="shared" si="1"/>
        <v>77.013075441582174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36143.33</v>
      </c>
      <c r="E247" s="247">
        <v>27835.09</v>
      </c>
      <c r="F247" s="93">
        <f t="shared" si="1"/>
        <v>77.013075441582174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13578.31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13578.31</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1292</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36784.92</v>
      </c>
      <c r="E265" s="247">
        <v>30199.21</v>
      </c>
      <c r="F265" s="93">
        <f t="shared" si="50"/>
        <v>82.096712457169957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3855.73</v>
      </c>
      <c r="E268" s="247">
        <v>90.81</v>
      </c>
      <c r="F268" s="93">
        <f t="shared" si="50"/>
        <v>2.3551960329172426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v>651.63</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8962.5300000000007</v>
      </c>
      <c r="E287" s="247">
        <v>270.89999999999998</v>
      </c>
      <c r="F287" s="93">
        <f t="shared" si="50"/>
        <v>3.0225840248233471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37404.42</v>
      </c>
      <c r="E288" s="247">
        <v>47771.95</v>
      </c>
      <c r="F288" s="93">
        <f t="shared" si="50"/>
        <v>127.71739275732654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532.34</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3626.69</v>
      </c>
      <c r="E302" s="247">
        <v>1895.07</v>
      </c>
      <c r="F302" s="93">
        <f t="shared" si="50"/>
        <v>52.253432192991397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7" t="s">
        <v>47</v>
      </c>
      <c r="B1" s="299" t="s">
        <v>48</v>
      </c>
      <c r="C1" s="297" t="s">
        <v>33</v>
      </c>
      <c r="D1" s="300" t="s">
        <v>34</v>
      </c>
      <c r="E1" s="298" t="s">
        <v>49</v>
      </c>
      <c r="F1" s="301" t="s">
        <v>38</v>
      </c>
    </row>
    <row r="2" spans="1:25" ht="50.1" customHeight="1" x14ac:dyDescent="0.25">
      <c r="A2" s="355" t="s">
        <v>2534</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4" t="s">
        <v>2535</v>
      </c>
      <c r="B3" s="275" t="s">
        <v>40</v>
      </c>
      <c r="C3" s="276" t="s">
        <v>41</v>
      </c>
      <c r="D3" s="275" t="s">
        <v>52</v>
      </c>
      <c r="E3" s="275" t="s">
        <v>53</v>
      </c>
      <c r="F3" s="277"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8">
        <v>1</v>
      </c>
      <c r="B4" s="279">
        <v>2</v>
      </c>
      <c r="C4" s="280" t="s">
        <v>55</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455183.76999999996</v>
      </c>
      <c r="E114" s="81">
        <f t="shared" si="22"/>
        <v>571252.74</v>
      </c>
      <c r="F114" s="63">
        <f t="shared" si="1"/>
        <v>125.49936479501456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444573.41</v>
      </c>
      <c r="E115" s="81">
        <f t="shared" si="23"/>
        <v>558664.38</v>
      </c>
      <c r="F115" s="63">
        <f t="shared" si="1"/>
        <v>125.6630215468802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444573.41</v>
      </c>
      <c r="E117" s="249">
        <v>558664.38</v>
      </c>
      <c r="F117" s="63">
        <f t="shared" si="1"/>
        <v>125.6630215468802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10610.36</v>
      </c>
      <c r="E126" s="249">
        <v>12588.36</v>
      </c>
      <c r="F126" s="63">
        <f t="shared" si="1"/>
        <v>118.64215728778289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455183.76999999996</v>
      </c>
      <c r="E141" s="106">
        <f t="shared" si="28"/>
        <v>571252.74</v>
      </c>
      <c r="F141" s="82">
        <f t="shared" si="1"/>
        <v>125.49936479501456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H35" sqref="H3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7" t="s">
        <v>47</v>
      </c>
      <c r="B1" s="299" t="s">
        <v>48</v>
      </c>
      <c r="C1" s="297" t="s">
        <v>33</v>
      </c>
      <c r="D1" s="300" t="s">
        <v>34</v>
      </c>
      <c r="E1" s="298" t="s">
        <v>49</v>
      </c>
      <c r="F1" s="301" t="s">
        <v>38</v>
      </c>
    </row>
    <row r="2" spans="1:25" ht="50.1" customHeight="1" x14ac:dyDescent="0.2">
      <c r="A2" s="359" t="s">
        <v>2787</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4" t="s">
        <v>1944</v>
      </c>
      <c r="B3" s="275" t="s">
        <v>40</v>
      </c>
      <c r="C3" s="276" t="s">
        <v>41</v>
      </c>
      <c r="D3" s="275" t="s">
        <v>2788</v>
      </c>
      <c r="E3" s="277"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78">
        <v>1</v>
      </c>
      <c r="B4" s="279">
        <v>2</v>
      </c>
      <c r="C4" s="280" t="s">
        <v>55</v>
      </c>
      <c r="D4" s="280">
        <v>4</v>
      </c>
      <c r="E4" s="281">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60178.09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60178.09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60178.09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60178.09</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49">
        <v>0</v>
      </c>
      <c r="E48" s="250">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B102" sqref="B102:D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7" t="s">
        <v>47</v>
      </c>
      <c r="B1" s="299" t="s">
        <v>48</v>
      </c>
      <c r="C1" s="297" t="s">
        <v>33</v>
      </c>
      <c r="D1" s="300" t="s">
        <v>34</v>
      </c>
      <c r="E1" s="298" t="s">
        <v>49</v>
      </c>
      <c r="F1" s="301" t="s">
        <v>38</v>
      </c>
    </row>
    <row r="2" spans="1:24" ht="50.1" customHeight="1" x14ac:dyDescent="0.2">
      <c r="A2" s="363" t="s">
        <v>2858</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4" t="s">
        <v>1944</v>
      </c>
      <c r="B3" s="275" t="s">
        <v>40</v>
      </c>
      <c r="C3" s="276" t="s">
        <v>41</v>
      </c>
      <c r="D3" s="277" t="s">
        <v>2859</v>
      </c>
      <c r="E3" s="239"/>
      <c r="F3" s="239"/>
      <c r="G3" s="239"/>
      <c r="H3" s="239"/>
      <c r="I3" s="239"/>
      <c r="J3" s="239"/>
      <c r="K3" s="239"/>
      <c r="L3" s="239"/>
      <c r="M3" s="239"/>
      <c r="N3" s="239"/>
      <c r="O3" s="239"/>
      <c r="P3" s="239"/>
      <c r="Q3" s="239"/>
      <c r="R3" s="239"/>
      <c r="S3" s="239"/>
      <c r="T3" s="239"/>
      <c r="U3" s="239"/>
    </row>
    <row r="4" spans="1:24" s="241" customFormat="1" ht="12" x14ac:dyDescent="0.2">
      <c r="A4" s="278">
        <v>1</v>
      </c>
      <c r="B4" s="279">
        <v>2</v>
      </c>
      <c r="C4" s="279" t="s">
        <v>55</v>
      </c>
      <c r="D4" s="282">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1">
        <v>46899.29</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579115.25</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2">
        <v>2389.83</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576407.88</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2">
        <v>499005.35</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2">
        <v>67330.149999999994</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2">
        <v>0.56000000000000005</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2">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2">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2">
        <v>9943.8799999999992</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2">
        <v>127.94</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2">
        <v>0</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2">
        <v>317.54000000000002</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2"/>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2"/>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2"/>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2"/>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2"/>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577971.68999999994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2">
        <v>4121.45</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573000.36</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2">
        <v>493411.53</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2">
        <v>67123.69</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2">
        <v>0.55000000000000004</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2">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2">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2">
        <v>12336.65</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2">
        <v>127.94</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2">
        <v>0</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2">
        <v>849.88</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2"/>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2"/>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2"/>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2"/>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2"/>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48042.850000000093</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270.89999999999998</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2"/>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2"/>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2"/>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2"/>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270.89999999999998</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2"/>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2"/>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2"/>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2"/>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270.89999999999998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2">
        <v>270.89999999999998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2"/>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2"/>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2"/>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2"/>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2"/>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2"/>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2"/>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2"/>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2"/>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2"/>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2"/>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2"/>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2"/>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2"/>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2"/>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2"/>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2"/>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2"/>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2"/>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2"/>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2"/>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2"/>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2"/>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2"/>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2"/>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2"/>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2"/>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2"/>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2"/>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2"/>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2"/>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2"/>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2"/>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2"/>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2"/>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2"/>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47771.95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2">
        <v>90.81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2">
        <v>47681.14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2"/>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3"/>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76" zoomScale="98" zoomScaleNormal="98" workbookViewId="0">
      <selection activeCell="D3" sqref="D3"/>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7" t="s">
        <v>2858</v>
      </c>
      <c r="B1" s="362"/>
      <c r="C1" s="362"/>
      <c r="D1" s="362"/>
      <c r="E1" s="71" t="s">
        <v>3000</v>
      </c>
      <c r="F1" s="71"/>
      <c r="G1" s="71"/>
      <c r="H1" s="71"/>
      <c r="I1" s="71"/>
      <c r="J1" s="71"/>
      <c r="K1" s="71"/>
      <c r="L1" s="71"/>
      <c r="M1" s="71"/>
      <c r="N1" s="71"/>
      <c r="O1" s="71"/>
      <c r="P1" s="71"/>
    </row>
    <row r="2" spans="1:16" ht="37.5" customHeight="1" x14ac:dyDescent="0.2">
      <c r="A2" s="367" t="s">
        <v>3001</v>
      </c>
      <c r="B2" s="362"/>
      <c r="C2" s="362"/>
      <c r="D2" s="362"/>
    </row>
    <row r="3" spans="1:16" ht="29.25" customHeight="1" x14ac:dyDescent="0.2">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11880</v>
      </c>
      <c r="P3" s="71"/>
    </row>
    <row r="4" spans="1:16" ht="19.5" customHeight="1" x14ac:dyDescent="0.2">
      <c r="A4" s="368" t="s">
        <v>3005</v>
      </c>
      <c r="B4" s="369"/>
      <c r="C4" s="370"/>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1" t="s">
        <v>3018</v>
      </c>
      <c r="B14" s="365"/>
      <c r="C14" s="366"/>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6">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5" t="s">
        <v>3023</v>
      </c>
      <c r="D19" s="123"/>
      <c r="E19" s="71">
        <f>MAX(H19:L19)</f>
        <v>0</v>
      </c>
      <c r="F19" s="71">
        <v>0</v>
      </c>
      <c r="H19" s="307">
        <f>IF(AND(H3=12,I3&lt;&gt;13,ABS(BILANCA!E176-BILANCA!E234-OBVEZE!D42)&gt;0.001),1,0)</f>
        <v>0</v>
      </c>
      <c r="I19" s="71"/>
      <c r="J19" s="71"/>
      <c r="K19" s="71"/>
      <c r="L19" s="71"/>
      <c r="M19" s="71"/>
      <c r="N19" s="71"/>
      <c r="O19" s="71"/>
      <c r="P19" s="71"/>
    </row>
    <row r="20" spans="1:16" ht="19.5" customHeight="1" x14ac:dyDescent="0.2">
      <c r="A20" s="364" t="s">
        <v>3024</v>
      </c>
      <c r="B20" s="365"/>
      <c r="C20" s="366"/>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5"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5"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5"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5"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5"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5"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5"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5"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5"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6">
        <v>258</v>
      </c>
      <c r="B274" s="134" t="str">
        <f>IF(E274=1,"Pogreška",IF(F274=1,"Provjera","O.K."))</f>
        <v>O.K.</v>
      </c>
      <c r="C274" s="305"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6">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4" t="s">
        <v>31</v>
      </c>
      <c r="B277" s="365"/>
      <c r="C277" s="366"/>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5"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5"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5"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4" t="s">
        <v>36</v>
      </c>
      <c r="B312" s="365"/>
      <c r="C312" s="366"/>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5"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4" t="s">
        <v>35</v>
      </c>
      <c r="B315" s="365"/>
      <c r="C315" s="366"/>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4" t="s">
        <v>3316</v>
      </c>
      <c r="B317" s="365"/>
      <c r="C317" s="366"/>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6" t="s">
        <v>3318</v>
      </c>
      <c r="B1" s="376"/>
      <c r="C1" s="376"/>
    </row>
    <row r="2" spans="1:17" ht="33" customHeight="1" x14ac:dyDescent="0.2">
      <c r="A2" s="377" t="s">
        <v>3319</v>
      </c>
      <c r="B2" s="378"/>
      <c r="C2" s="375"/>
      <c r="D2" s="4"/>
      <c r="E2" s="4"/>
      <c r="F2" s="4"/>
      <c r="G2" s="4"/>
      <c r="H2" s="4"/>
      <c r="I2" s="4"/>
      <c r="J2" s="4"/>
      <c r="K2" s="4"/>
      <c r="L2" s="4"/>
      <c r="M2" s="4"/>
      <c r="N2" s="4"/>
      <c r="O2" s="4"/>
      <c r="P2" s="4"/>
      <c r="Q2" s="4"/>
    </row>
    <row r="3" spans="1:17" ht="18.75" customHeight="1" x14ac:dyDescent="0.2">
      <c r="A3" s="302" t="s">
        <v>3320</v>
      </c>
      <c r="B3" s="379" t="s">
        <v>3321</v>
      </c>
      <c r="C3" s="375"/>
      <c r="D3" s="4"/>
      <c r="E3" s="4"/>
      <c r="F3" s="4"/>
      <c r="G3" s="4"/>
      <c r="H3" s="4"/>
      <c r="I3" s="4"/>
      <c r="J3" s="4"/>
      <c r="K3" s="4"/>
      <c r="L3" s="4"/>
      <c r="M3" s="4"/>
      <c r="N3" s="4"/>
      <c r="O3" s="4"/>
      <c r="P3" s="4"/>
      <c r="Q3" s="4"/>
    </row>
    <row r="4" spans="1:17" ht="37.5" hidden="1" customHeight="1" x14ac:dyDescent="0.2">
      <c r="A4" s="303" t="s">
        <v>3322</v>
      </c>
      <c r="B4" s="374" t="s">
        <v>3323</v>
      </c>
      <c r="C4" s="375"/>
      <c r="D4" s="4"/>
      <c r="E4" s="4"/>
      <c r="F4" s="4"/>
      <c r="G4" s="4"/>
      <c r="H4" s="4"/>
      <c r="I4" s="4"/>
      <c r="J4" s="4"/>
      <c r="K4" s="4"/>
      <c r="L4" s="4"/>
      <c r="M4" s="4"/>
      <c r="N4" s="4"/>
      <c r="O4" s="4"/>
      <c r="P4" s="4"/>
      <c r="Q4" s="4"/>
    </row>
    <row r="5" spans="1:17" ht="48" hidden="1" customHeight="1" x14ac:dyDescent="0.2">
      <c r="A5" s="303" t="s">
        <v>3322</v>
      </c>
      <c r="B5" s="374" t="s">
        <v>3324</v>
      </c>
      <c r="C5" s="375"/>
      <c r="D5" s="4"/>
      <c r="E5" s="4"/>
      <c r="F5" s="4"/>
      <c r="G5" s="4"/>
      <c r="H5" s="4"/>
      <c r="I5" s="4"/>
      <c r="J5" s="4"/>
      <c r="K5" s="4"/>
      <c r="L5" s="4"/>
      <c r="M5" s="4"/>
      <c r="N5" s="4"/>
      <c r="O5" s="4"/>
      <c r="P5" s="4"/>
      <c r="Q5" s="4"/>
    </row>
    <row r="6" spans="1:17" ht="59.25" hidden="1" customHeight="1" x14ac:dyDescent="0.2">
      <c r="A6" s="303" t="s">
        <v>3322</v>
      </c>
      <c r="B6" s="374" t="s">
        <v>3325</v>
      </c>
      <c r="C6" s="375"/>
      <c r="D6" s="4"/>
      <c r="E6" s="4"/>
      <c r="F6" s="4"/>
      <c r="G6" s="4"/>
      <c r="H6" s="4"/>
      <c r="I6" s="4"/>
      <c r="J6" s="4"/>
      <c r="K6" s="4"/>
      <c r="L6" s="4"/>
      <c r="M6" s="4"/>
      <c r="N6" s="4"/>
      <c r="O6" s="4"/>
      <c r="P6" s="4"/>
      <c r="Q6" s="4"/>
    </row>
    <row r="7" spans="1:17" ht="48" hidden="1" customHeight="1" x14ac:dyDescent="0.2">
      <c r="A7" s="303" t="s">
        <v>3326</v>
      </c>
      <c r="B7" s="374" t="s">
        <v>3327</v>
      </c>
      <c r="C7" s="375"/>
      <c r="D7" s="4"/>
      <c r="E7" s="4"/>
      <c r="F7" s="4"/>
      <c r="G7" s="4"/>
      <c r="H7" s="4"/>
      <c r="I7" s="4"/>
      <c r="J7" s="4"/>
      <c r="K7" s="4"/>
      <c r="L7" s="4"/>
      <c r="M7" s="4"/>
      <c r="N7" s="4"/>
      <c r="O7" s="4"/>
      <c r="P7" s="4"/>
      <c r="Q7" s="4"/>
    </row>
    <row r="8" spans="1:17" ht="41.25" hidden="1" customHeight="1" x14ac:dyDescent="0.2">
      <c r="A8" s="303" t="s">
        <v>3328</v>
      </c>
      <c r="B8" s="374" t="s">
        <v>3329</v>
      </c>
      <c r="C8" s="375"/>
      <c r="D8" s="4"/>
      <c r="E8" s="4"/>
      <c r="F8" s="4"/>
      <c r="G8" s="4"/>
      <c r="H8" s="4"/>
      <c r="I8" s="4"/>
      <c r="J8" s="4"/>
      <c r="K8" s="4"/>
      <c r="L8" s="4"/>
      <c r="M8" s="4"/>
      <c r="N8" s="4"/>
      <c r="O8" s="4"/>
      <c r="P8" s="4"/>
      <c r="Q8" s="4"/>
    </row>
    <row r="9" spans="1:17" ht="59.25" hidden="1" customHeight="1" x14ac:dyDescent="0.2">
      <c r="A9" s="303" t="s">
        <v>3330</v>
      </c>
      <c r="B9" s="374" t="s">
        <v>3331</v>
      </c>
      <c r="C9" s="375"/>
      <c r="D9" s="4"/>
      <c r="E9" s="4"/>
      <c r="F9" s="4"/>
      <c r="G9" s="4"/>
      <c r="H9" s="4"/>
      <c r="I9" s="4"/>
      <c r="J9" s="4"/>
      <c r="K9" s="4"/>
      <c r="L9" s="4"/>
      <c r="M9" s="4"/>
      <c r="N9" s="4"/>
      <c r="O9" s="4"/>
      <c r="P9" s="4"/>
      <c r="Q9" s="4"/>
    </row>
    <row r="10" spans="1:17" ht="61.5" hidden="1" customHeight="1" x14ac:dyDescent="0.2">
      <c r="A10" s="303" t="s">
        <v>3330</v>
      </c>
      <c r="B10" s="374" t="s">
        <v>3332</v>
      </c>
      <c r="C10" s="375"/>
      <c r="D10" s="4"/>
      <c r="E10" s="4"/>
      <c r="F10" s="4"/>
      <c r="G10" s="4"/>
      <c r="H10" s="4"/>
      <c r="I10" s="4"/>
      <c r="J10" s="4"/>
      <c r="K10" s="4"/>
      <c r="L10" s="4"/>
      <c r="M10" s="4"/>
      <c r="N10" s="4"/>
      <c r="O10" s="4"/>
      <c r="P10" s="4"/>
      <c r="Q10" s="4"/>
    </row>
    <row r="11" spans="1:17" ht="43.5" hidden="1" customHeight="1" x14ac:dyDescent="0.2">
      <c r="A11" s="303" t="s">
        <v>3330</v>
      </c>
      <c r="B11" s="374" t="s">
        <v>3333</v>
      </c>
      <c r="C11" s="375"/>
      <c r="D11" s="4"/>
      <c r="E11" s="4"/>
      <c r="F11" s="4"/>
      <c r="G11" s="4"/>
      <c r="H11" s="4"/>
      <c r="I11" s="4"/>
      <c r="J11" s="4"/>
      <c r="K11" s="4"/>
      <c r="L11" s="4"/>
      <c r="M11" s="4"/>
      <c r="N11" s="4"/>
      <c r="O11" s="4"/>
      <c r="P11" s="4"/>
      <c r="Q11" s="4"/>
    </row>
    <row r="12" spans="1:17" ht="27.75" hidden="1" customHeight="1" x14ac:dyDescent="0.2">
      <c r="A12" s="303" t="s">
        <v>3334</v>
      </c>
      <c r="B12" s="374" t="s">
        <v>3335</v>
      </c>
      <c r="C12" s="375"/>
      <c r="D12" s="4"/>
      <c r="E12" s="4"/>
      <c r="F12" s="4"/>
      <c r="G12" s="4"/>
      <c r="H12" s="4"/>
      <c r="I12" s="4"/>
      <c r="J12" s="4"/>
      <c r="K12" s="4"/>
      <c r="L12" s="4"/>
      <c r="M12" s="4"/>
      <c r="N12" s="4"/>
      <c r="O12" s="4"/>
      <c r="P12" s="4"/>
      <c r="Q12" s="4"/>
    </row>
    <row r="13" spans="1:17" ht="27.75" hidden="1" customHeight="1" x14ac:dyDescent="0.2">
      <c r="A13" s="303" t="s">
        <v>3336</v>
      </c>
      <c r="B13" s="374" t="s">
        <v>3337</v>
      </c>
      <c r="C13" s="375"/>
      <c r="D13" s="4"/>
      <c r="E13" s="4"/>
      <c r="F13" s="4"/>
      <c r="G13" s="4"/>
      <c r="H13" s="4"/>
      <c r="I13" s="4"/>
      <c r="J13" s="4"/>
      <c r="K13" s="4"/>
      <c r="L13" s="4"/>
      <c r="M13" s="4"/>
      <c r="N13" s="4"/>
      <c r="O13" s="4"/>
      <c r="P13" s="4"/>
      <c r="Q13" s="4"/>
    </row>
    <row r="14" spans="1:17" ht="45.75" hidden="1" customHeight="1" x14ac:dyDescent="0.2">
      <c r="A14" s="303" t="s">
        <v>3338</v>
      </c>
      <c r="B14" s="374" t="s">
        <v>3339</v>
      </c>
      <c r="C14" s="375"/>
      <c r="D14" s="4"/>
      <c r="E14" s="4"/>
      <c r="F14" s="4"/>
      <c r="G14" s="4"/>
      <c r="H14" s="4"/>
      <c r="I14" s="4"/>
      <c r="J14" s="4"/>
      <c r="K14" s="4"/>
      <c r="L14" s="4"/>
      <c r="M14" s="4"/>
      <c r="N14" s="4"/>
      <c r="O14" s="4"/>
      <c r="P14" s="4"/>
      <c r="Q14" s="4"/>
    </row>
    <row r="15" spans="1:17" ht="45.75" hidden="1" customHeight="1" x14ac:dyDescent="0.2">
      <c r="A15" s="303" t="s">
        <v>3340</v>
      </c>
      <c r="B15" s="374" t="s">
        <v>3341</v>
      </c>
      <c r="C15" s="375"/>
      <c r="D15" s="4"/>
      <c r="E15" s="4"/>
      <c r="F15" s="4"/>
      <c r="G15" s="4"/>
      <c r="H15" s="4"/>
      <c r="I15" s="4"/>
      <c r="J15" s="4"/>
      <c r="K15" s="4"/>
      <c r="L15" s="4"/>
      <c r="M15" s="4"/>
      <c r="N15" s="4"/>
      <c r="O15" s="4"/>
      <c r="P15" s="4"/>
      <c r="Q15" s="4"/>
    </row>
    <row r="16" spans="1:17" ht="51" hidden="1" customHeight="1" x14ac:dyDescent="0.2">
      <c r="A16" s="303" t="s">
        <v>3342</v>
      </c>
      <c r="B16" s="374" t="s">
        <v>3343</v>
      </c>
      <c r="C16" s="375"/>
      <c r="D16" s="4"/>
      <c r="E16" s="4"/>
      <c r="F16" s="4"/>
      <c r="G16" s="4"/>
      <c r="H16" s="4"/>
      <c r="I16" s="4"/>
      <c r="J16" s="4"/>
      <c r="K16" s="4"/>
      <c r="L16" s="4"/>
      <c r="M16" s="4"/>
      <c r="N16" s="4"/>
      <c r="O16" s="4"/>
      <c r="P16" s="4"/>
      <c r="Q16" s="4"/>
    </row>
    <row r="17" spans="1:17" ht="27.75" hidden="1" customHeight="1" x14ac:dyDescent="0.2">
      <c r="A17" s="303" t="s">
        <v>3344</v>
      </c>
      <c r="B17" s="374" t="s">
        <v>3345</v>
      </c>
      <c r="C17" s="375"/>
      <c r="D17" s="4"/>
      <c r="E17" s="4"/>
      <c r="F17" s="4"/>
      <c r="G17" s="4"/>
      <c r="H17" s="4"/>
      <c r="I17" s="4"/>
      <c r="J17" s="4"/>
      <c r="K17" s="4"/>
      <c r="L17" s="4"/>
      <c r="M17" s="4"/>
      <c r="N17" s="4"/>
      <c r="O17" s="4"/>
      <c r="P17" s="4"/>
      <c r="Q17" s="4"/>
    </row>
    <row r="18" spans="1:17" ht="27.75" hidden="1" customHeight="1" x14ac:dyDescent="0.2">
      <c r="A18" s="303" t="s">
        <v>3346</v>
      </c>
      <c r="B18" s="374" t="s">
        <v>3347</v>
      </c>
      <c r="C18" s="375"/>
      <c r="D18" s="4"/>
      <c r="E18" s="4"/>
      <c r="F18" s="4"/>
      <c r="G18" s="4"/>
      <c r="H18" s="4"/>
      <c r="I18" s="4"/>
      <c r="J18" s="4"/>
      <c r="K18" s="4"/>
      <c r="L18" s="4"/>
      <c r="M18" s="4"/>
      <c r="N18" s="4"/>
      <c r="O18" s="4"/>
      <c r="P18" s="4"/>
      <c r="Q18" s="4"/>
    </row>
    <row r="19" spans="1:17" ht="45" hidden="1" customHeight="1" x14ac:dyDescent="0.2">
      <c r="A19" s="303" t="s">
        <v>3346</v>
      </c>
      <c r="B19" s="374" t="s">
        <v>3348</v>
      </c>
      <c r="C19" s="375"/>
      <c r="D19" s="4"/>
      <c r="E19" s="4"/>
      <c r="F19" s="4"/>
      <c r="G19" s="4"/>
      <c r="H19" s="4"/>
      <c r="I19" s="4"/>
      <c r="J19" s="4"/>
      <c r="K19" s="4"/>
      <c r="L19" s="4"/>
      <c r="M19" s="4"/>
      <c r="N19" s="4"/>
      <c r="O19" s="4"/>
      <c r="P19" s="4"/>
      <c r="Q19" s="4"/>
    </row>
    <row r="20" spans="1:17" ht="45" hidden="1" customHeight="1" x14ac:dyDescent="0.2">
      <c r="A20" s="303" t="s">
        <v>3349</v>
      </c>
      <c r="B20" s="374" t="s">
        <v>3350</v>
      </c>
      <c r="C20" s="375"/>
      <c r="D20" s="4"/>
      <c r="E20" s="4"/>
      <c r="F20" s="4"/>
      <c r="G20" s="4"/>
      <c r="H20" s="4"/>
      <c r="I20" s="4"/>
      <c r="J20" s="4"/>
      <c r="K20" s="4"/>
      <c r="L20" s="4"/>
      <c r="M20" s="4"/>
      <c r="N20" s="4"/>
      <c r="O20" s="4"/>
      <c r="P20" s="4"/>
      <c r="Q20" s="4"/>
    </row>
    <row r="21" spans="1:17" ht="30" hidden="1" customHeight="1" x14ac:dyDescent="0.2">
      <c r="A21" s="303" t="s">
        <v>3351</v>
      </c>
      <c r="B21" s="374" t="s">
        <v>3352</v>
      </c>
      <c r="C21" s="375"/>
      <c r="D21" s="4"/>
      <c r="E21" s="4"/>
      <c r="F21" s="4"/>
      <c r="G21" s="4"/>
      <c r="H21" s="4"/>
      <c r="I21" s="4"/>
      <c r="J21" s="4"/>
      <c r="K21" s="4"/>
      <c r="L21" s="4"/>
      <c r="M21" s="4"/>
      <c r="N21" s="4"/>
      <c r="O21" s="4"/>
      <c r="P21" s="4"/>
      <c r="Q21" s="4"/>
    </row>
    <row r="22" spans="1:17" ht="30" hidden="1" customHeight="1" x14ac:dyDescent="0.2">
      <c r="A22" s="303" t="s">
        <v>3353</v>
      </c>
      <c r="B22" s="374" t="s">
        <v>3354</v>
      </c>
      <c r="C22" s="375"/>
      <c r="D22" s="4"/>
      <c r="E22" s="4"/>
      <c r="F22" s="4"/>
      <c r="G22" s="4"/>
      <c r="H22" s="4"/>
      <c r="I22" s="4"/>
      <c r="J22" s="4"/>
      <c r="K22" s="4"/>
      <c r="L22" s="4"/>
      <c r="M22" s="4"/>
      <c r="N22" s="4"/>
      <c r="O22" s="4"/>
      <c r="P22" s="4"/>
      <c r="Q22" s="4"/>
    </row>
    <row r="23" spans="1:17" ht="30" hidden="1" customHeight="1" x14ac:dyDescent="0.2">
      <c r="A23" s="303" t="s">
        <v>3355</v>
      </c>
      <c r="B23" s="374" t="s">
        <v>3356</v>
      </c>
      <c r="C23" s="375"/>
      <c r="D23" s="4"/>
      <c r="E23" s="4"/>
      <c r="F23" s="4"/>
      <c r="G23" s="4"/>
      <c r="H23" s="4"/>
      <c r="I23" s="4"/>
      <c r="J23" s="4"/>
      <c r="K23" s="4"/>
      <c r="L23" s="4"/>
      <c r="M23" s="4"/>
      <c r="N23" s="4"/>
      <c r="O23" s="4"/>
      <c r="P23" s="4"/>
      <c r="Q23" s="4"/>
    </row>
    <row r="24" spans="1:17" ht="30" hidden="1" customHeight="1" x14ac:dyDescent="0.2">
      <c r="A24" s="303" t="s">
        <v>3357</v>
      </c>
      <c r="B24" s="374" t="s">
        <v>3358</v>
      </c>
      <c r="C24" s="375"/>
      <c r="D24" s="4"/>
      <c r="E24" s="4"/>
      <c r="F24" s="4"/>
      <c r="G24" s="4"/>
      <c r="H24" s="4"/>
      <c r="I24" s="4"/>
      <c r="J24" s="4"/>
      <c r="K24" s="4"/>
      <c r="L24" s="4"/>
      <c r="M24" s="4"/>
      <c r="N24" s="4"/>
      <c r="O24" s="4"/>
      <c r="P24" s="4"/>
      <c r="Q24" s="4"/>
    </row>
    <row r="25" spans="1:17" ht="30" hidden="1" customHeight="1" x14ac:dyDescent="0.2">
      <c r="A25" s="303" t="s">
        <v>3359</v>
      </c>
      <c r="B25" s="374" t="s">
        <v>3360</v>
      </c>
      <c r="C25" s="375"/>
      <c r="D25" s="4"/>
      <c r="E25" s="4"/>
      <c r="F25" s="4"/>
      <c r="G25" s="4"/>
      <c r="H25" s="4"/>
      <c r="I25" s="4"/>
      <c r="J25" s="4"/>
      <c r="K25" s="4"/>
      <c r="L25" s="4"/>
      <c r="M25" s="4"/>
      <c r="N25" s="4"/>
      <c r="O25" s="4"/>
      <c r="P25" s="4"/>
      <c r="Q25" s="4"/>
    </row>
    <row r="26" spans="1:17" ht="30" hidden="1" customHeight="1" x14ac:dyDescent="0.2">
      <c r="A26" s="303" t="s">
        <v>3361</v>
      </c>
      <c r="B26" s="374" t="s">
        <v>3362</v>
      </c>
      <c r="C26" s="375"/>
      <c r="D26" s="4"/>
      <c r="E26" s="4"/>
      <c r="F26" s="4"/>
      <c r="G26" s="4"/>
      <c r="H26" s="4"/>
      <c r="I26" s="4"/>
      <c r="J26" s="4"/>
      <c r="K26" s="4"/>
      <c r="L26" s="4"/>
      <c r="M26" s="4"/>
      <c r="N26" s="4"/>
      <c r="O26" s="4"/>
      <c r="P26" s="4"/>
      <c r="Q26" s="4"/>
    </row>
    <row r="27" spans="1:17" ht="70.5" hidden="1" customHeight="1" x14ac:dyDescent="0.2">
      <c r="A27" s="303" t="s">
        <v>3363</v>
      </c>
      <c r="B27" s="374" t="s">
        <v>3364</v>
      </c>
      <c r="C27" s="375"/>
      <c r="D27" s="4"/>
      <c r="E27" s="4"/>
      <c r="F27" s="4"/>
      <c r="G27" s="4"/>
      <c r="H27" s="4"/>
      <c r="I27" s="4"/>
      <c r="J27" s="4"/>
      <c r="K27" s="4"/>
      <c r="L27" s="4"/>
      <c r="M27" s="4"/>
      <c r="N27" s="4"/>
      <c r="O27" s="4"/>
      <c r="P27" s="4"/>
      <c r="Q27" s="4"/>
    </row>
    <row r="28" spans="1:17" ht="48" hidden="1" customHeight="1" x14ac:dyDescent="0.2">
      <c r="A28" s="303" t="s">
        <v>3365</v>
      </c>
      <c r="B28" s="374" t="s">
        <v>3366</v>
      </c>
      <c r="C28" s="375"/>
      <c r="D28" s="4"/>
      <c r="E28" s="4"/>
      <c r="F28" s="4"/>
      <c r="G28" s="4"/>
      <c r="H28" s="4"/>
      <c r="I28" s="4"/>
      <c r="J28" s="4"/>
      <c r="K28" s="4"/>
      <c r="L28" s="4"/>
      <c r="M28" s="4"/>
      <c r="N28" s="4"/>
      <c r="O28" s="4"/>
      <c r="P28" s="4"/>
      <c r="Q28" s="4"/>
    </row>
    <row r="29" spans="1:17" ht="100.5" hidden="1" customHeight="1" x14ac:dyDescent="0.2">
      <c r="A29" s="303" t="s">
        <v>3367</v>
      </c>
      <c r="B29" s="374" t="s">
        <v>3368</v>
      </c>
      <c r="C29" s="375"/>
      <c r="D29" s="4"/>
      <c r="E29" s="4"/>
      <c r="F29" s="4"/>
      <c r="G29" s="4"/>
      <c r="H29" s="4"/>
      <c r="I29" s="4"/>
      <c r="J29" s="4"/>
      <c r="K29" s="4"/>
      <c r="L29" s="4"/>
      <c r="M29" s="4"/>
      <c r="N29" s="4"/>
      <c r="O29" s="4"/>
      <c r="P29" s="4"/>
      <c r="Q29" s="4"/>
    </row>
    <row r="30" spans="1:17" ht="45" hidden="1" customHeight="1" x14ac:dyDescent="0.2">
      <c r="A30" s="303" t="s">
        <v>3369</v>
      </c>
      <c r="B30" s="374" t="s">
        <v>3370</v>
      </c>
      <c r="C30" s="375"/>
      <c r="D30" s="4"/>
      <c r="E30" s="4"/>
      <c r="F30" s="4"/>
      <c r="G30" s="4"/>
      <c r="H30" s="4"/>
      <c r="I30" s="4"/>
      <c r="J30" s="4"/>
      <c r="K30" s="4"/>
      <c r="L30" s="4"/>
      <c r="M30" s="4"/>
      <c r="N30" s="4"/>
      <c r="O30" s="4"/>
      <c r="P30" s="4"/>
      <c r="Q30" s="4"/>
    </row>
    <row r="31" spans="1:17" ht="45" hidden="1" customHeight="1" x14ac:dyDescent="0.2">
      <c r="A31" s="303" t="s">
        <v>3371</v>
      </c>
      <c r="B31" s="374" t="s">
        <v>3372</v>
      </c>
      <c r="C31" s="375"/>
      <c r="D31" s="4"/>
      <c r="E31" s="4"/>
      <c r="F31" s="4"/>
      <c r="G31" s="4"/>
      <c r="H31" s="4"/>
      <c r="I31" s="4"/>
      <c r="J31" s="4"/>
      <c r="K31" s="4"/>
      <c r="L31" s="4"/>
      <c r="M31" s="4"/>
      <c r="N31" s="4"/>
      <c r="O31" s="4"/>
      <c r="P31" s="4"/>
      <c r="Q31" s="4"/>
    </row>
    <row r="32" spans="1:17" ht="45" hidden="1" customHeight="1" x14ac:dyDescent="0.2">
      <c r="A32" s="303" t="s">
        <v>3373</v>
      </c>
      <c r="B32" s="374" t="s">
        <v>3374</v>
      </c>
      <c r="C32" s="375"/>
      <c r="D32" s="4"/>
      <c r="E32" s="4"/>
      <c r="F32" s="4"/>
      <c r="G32" s="4"/>
      <c r="H32" s="4"/>
      <c r="I32" s="4"/>
      <c r="J32" s="4"/>
      <c r="K32" s="4"/>
      <c r="L32" s="4"/>
      <c r="M32" s="4"/>
      <c r="N32" s="4"/>
      <c r="O32" s="4"/>
      <c r="P32" s="4"/>
      <c r="Q32" s="4"/>
    </row>
    <row r="33" spans="1:17" ht="72" hidden="1" customHeight="1" x14ac:dyDescent="0.2">
      <c r="A33" s="303" t="s">
        <v>3375</v>
      </c>
      <c r="B33" s="374" t="s">
        <v>3376</v>
      </c>
      <c r="C33" s="375"/>
      <c r="D33" s="4"/>
      <c r="E33" s="4"/>
      <c r="F33" s="4"/>
      <c r="G33" s="4"/>
      <c r="H33" s="4"/>
      <c r="I33" s="4"/>
      <c r="J33" s="4"/>
      <c r="K33" s="4"/>
      <c r="L33" s="4"/>
      <c r="M33" s="4"/>
      <c r="N33" s="4"/>
      <c r="O33" s="4"/>
      <c r="P33" s="4"/>
      <c r="Q33" s="4"/>
    </row>
    <row r="34" spans="1:17" ht="79.5" hidden="1" customHeight="1" x14ac:dyDescent="0.2">
      <c r="A34" s="303" t="s">
        <v>3377</v>
      </c>
      <c r="B34" s="374" t="s">
        <v>3378</v>
      </c>
      <c r="C34" s="375"/>
      <c r="D34" s="4"/>
      <c r="E34" s="4"/>
      <c r="F34" s="4"/>
      <c r="G34" s="4"/>
      <c r="H34" s="4"/>
      <c r="I34" s="4"/>
      <c r="J34" s="4"/>
      <c r="K34" s="4"/>
      <c r="L34" s="4"/>
      <c r="M34" s="4"/>
      <c r="N34" s="4"/>
      <c r="O34" s="4"/>
      <c r="P34" s="4"/>
      <c r="Q34" s="4"/>
    </row>
    <row r="35" spans="1:17" ht="70.5" hidden="1" customHeight="1" x14ac:dyDescent="0.2">
      <c r="A35" s="303" t="s">
        <v>3379</v>
      </c>
      <c r="B35" s="374" t="s">
        <v>3380</v>
      </c>
      <c r="C35" s="375"/>
      <c r="D35" s="4"/>
      <c r="E35" s="4"/>
      <c r="F35" s="4"/>
      <c r="G35" s="4"/>
      <c r="H35" s="4"/>
      <c r="I35" s="4"/>
      <c r="J35" s="4"/>
      <c r="K35" s="4"/>
      <c r="L35" s="4"/>
      <c r="M35" s="4"/>
      <c r="N35" s="4"/>
      <c r="O35" s="4"/>
      <c r="P35" s="4"/>
      <c r="Q35" s="4"/>
    </row>
    <row r="36" spans="1:17" ht="45.75" hidden="1" customHeight="1" x14ac:dyDescent="0.2">
      <c r="A36" s="303" t="s">
        <v>3381</v>
      </c>
      <c r="B36" s="374" t="s">
        <v>3382</v>
      </c>
      <c r="C36" s="375"/>
      <c r="D36" s="4"/>
      <c r="E36" s="4"/>
      <c r="F36" s="4"/>
      <c r="G36" s="4"/>
      <c r="H36" s="4"/>
      <c r="I36" s="4"/>
      <c r="J36" s="4"/>
      <c r="K36" s="4"/>
      <c r="L36" s="4"/>
      <c r="M36" s="4"/>
      <c r="N36" s="4"/>
      <c r="O36" s="4"/>
      <c r="P36" s="4"/>
      <c r="Q36" s="4"/>
    </row>
    <row r="37" spans="1:17" ht="54.75" hidden="1" customHeight="1" x14ac:dyDescent="0.2">
      <c r="A37" s="303" t="s">
        <v>3383</v>
      </c>
      <c r="B37" s="374" t="s">
        <v>3384</v>
      </c>
      <c r="C37" s="375"/>
      <c r="D37" s="4"/>
      <c r="E37" s="4"/>
      <c r="F37" s="4"/>
      <c r="G37" s="4"/>
      <c r="H37" s="4"/>
      <c r="I37" s="4"/>
      <c r="J37" s="4"/>
      <c r="K37" s="4"/>
      <c r="L37" s="4"/>
      <c r="M37" s="4"/>
      <c r="N37" s="4"/>
      <c r="O37" s="4"/>
      <c r="P37" s="4"/>
      <c r="Q37" s="4"/>
    </row>
    <row r="38" spans="1:17" ht="37.5" hidden="1" customHeight="1" x14ac:dyDescent="0.2">
      <c r="A38" s="303" t="s">
        <v>3385</v>
      </c>
      <c r="B38" s="374" t="s">
        <v>3386</v>
      </c>
      <c r="C38" s="375"/>
      <c r="D38" s="4"/>
      <c r="E38" s="4"/>
      <c r="F38" s="4"/>
      <c r="G38" s="4"/>
      <c r="H38" s="4"/>
      <c r="I38" s="4"/>
      <c r="J38" s="4"/>
      <c r="K38" s="4"/>
      <c r="L38" s="4"/>
      <c r="M38" s="4"/>
      <c r="N38" s="4"/>
      <c r="O38" s="4"/>
      <c r="P38" s="4"/>
      <c r="Q38" s="4"/>
    </row>
    <row r="39" spans="1:17" ht="61.5" hidden="1" customHeight="1" x14ac:dyDescent="0.2">
      <c r="A39" s="303" t="s">
        <v>3387</v>
      </c>
      <c r="B39" s="374" t="s">
        <v>3388</v>
      </c>
      <c r="C39" s="375"/>
      <c r="D39" s="4"/>
      <c r="E39" s="4"/>
      <c r="F39" s="4"/>
      <c r="G39" s="4"/>
      <c r="H39" s="4"/>
      <c r="I39" s="4"/>
      <c r="J39" s="4"/>
      <c r="K39" s="4"/>
      <c r="L39" s="4"/>
      <c r="M39" s="4"/>
      <c r="N39" s="4"/>
      <c r="O39" s="4"/>
      <c r="P39" s="4"/>
      <c r="Q39" s="4"/>
    </row>
    <row r="40" spans="1:17" ht="53.25" hidden="1" customHeight="1" x14ac:dyDescent="0.2">
      <c r="A40" s="303" t="s">
        <v>3389</v>
      </c>
      <c r="B40" s="374" t="s">
        <v>3390</v>
      </c>
      <c r="C40" s="375"/>
      <c r="D40" s="4"/>
      <c r="E40" s="4"/>
      <c r="F40" s="4"/>
      <c r="G40" s="4"/>
      <c r="H40" s="4"/>
      <c r="I40" s="4"/>
      <c r="J40" s="4"/>
      <c r="K40" s="4"/>
      <c r="L40" s="4"/>
      <c r="M40" s="4"/>
      <c r="N40" s="4"/>
      <c r="O40" s="4"/>
      <c r="P40" s="4"/>
      <c r="Q40" s="4"/>
    </row>
    <row r="41" spans="1:17" ht="73.5" hidden="1" customHeight="1" x14ac:dyDescent="0.2">
      <c r="A41" s="303" t="s">
        <v>3391</v>
      </c>
      <c r="B41" s="374" t="s">
        <v>3392</v>
      </c>
      <c r="C41" s="375"/>
      <c r="D41" s="4"/>
      <c r="E41" s="4"/>
      <c r="F41" s="4"/>
      <c r="G41" s="4"/>
      <c r="H41" s="4"/>
      <c r="I41" s="4"/>
      <c r="J41" s="4"/>
      <c r="K41" s="4"/>
      <c r="L41" s="4"/>
      <c r="M41" s="4"/>
      <c r="N41" s="4"/>
      <c r="O41" s="4"/>
      <c r="P41" s="4"/>
      <c r="Q41" s="4"/>
    </row>
    <row r="42" spans="1:17" ht="57.75" hidden="1" customHeight="1" x14ac:dyDescent="0.2">
      <c r="A42" s="303" t="s">
        <v>3393</v>
      </c>
      <c r="B42" s="374" t="s">
        <v>3394</v>
      </c>
      <c r="C42" s="375"/>
      <c r="D42" s="4"/>
      <c r="E42" s="4"/>
      <c r="F42" s="4"/>
      <c r="G42" s="4"/>
      <c r="H42" s="4"/>
      <c r="I42" s="4"/>
      <c r="J42" s="4"/>
      <c r="K42" s="4"/>
      <c r="L42" s="4"/>
      <c r="M42" s="4"/>
      <c r="N42" s="4"/>
      <c r="O42" s="4"/>
      <c r="P42" s="4"/>
      <c r="Q42" s="4"/>
    </row>
    <row r="43" spans="1:17" ht="84" hidden="1" customHeight="1" x14ac:dyDescent="0.2">
      <c r="A43" s="303" t="s">
        <v>3395</v>
      </c>
      <c r="B43" s="374" t="s">
        <v>3396</v>
      </c>
      <c r="C43" s="375"/>
      <c r="D43" s="4"/>
      <c r="E43" s="4"/>
      <c r="F43" s="4"/>
      <c r="G43" s="4"/>
      <c r="H43" s="4"/>
      <c r="I43" s="4"/>
      <c r="J43" s="4"/>
      <c r="K43" s="4"/>
      <c r="L43" s="4"/>
      <c r="M43" s="4"/>
      <c r="N43" s="4"/>
      <c r="O43" s="4"/>
      <c r="P43" s="4"/>
      <c r="Q43" s="4"/>
    </row>
    <row r="44" spans="1:17" ht="48" hidden="1" customHeight="1" x14ac:dyDescent="0.2">
      <c r="A44" s="303" t="s">
        <v>3397</v>
      </c>
      <c r="B44" s="374" t="s">
        <v>3398</v>
      </c>
      <c r="C44" s="375"/>
      <c r="D44" s="4"/>
      <c r="E44" s="4"/>
      <c r="F44" s="4"/>
      <c r="G44" s="4"/>
      <c r="H44" s="4"/>
      <c r="I44" s="4"/>
      <c r="J44" s="4"/>
      <c r="K44" s="4"/>
      <c r="L44" s="4"/>
      <c r="M44" s="4"/>
      <c r="N44" s="4"/>
      <c r="O44" s="4"/>
      <c r="P44" s="4"/>
      <c r="Q44" s="4"/>
    </row>
    <row r="45" spans="1:17" ht="57" hidden="1" customHeight="1" x14ac:dyDescent="0.2">
      <c r="A45" s="303" t="s">
        <v>3399</v>
      </c>
      <c r="B45" s="374" t="s">
        <v>3400</v>
      </c>
      <c r="C45" s="375"/>
      <c r="D45" s="4"/>
      <c r="E45" s="4"/>
      <c r="F45" s="4"/>
      <c r="G45" s="4"/>
      <c r="H45" s="4"/>
      <c r="I45" s="4"/>
      <c r="J45" s="4"/>
      <c r="K45" s="4"/>
      <c r="L45" s="4"/>
      <c r="M45" s="4"/>
      <c r="N45" s="4"/>
      <c r="O45" s="4"/>
      <c r="P45" s="4"/>
      <c r="Q45" s="4"/>
    </row>
    <row r="46" spans="1:17" ht="73.5" hidden="1" customHeight="1" x14ac:dyDescent="0.2">
      <c r="A46" s="303" t="s">
        <v>3401</v>
      </c>
      <c r="B46" s="383" t="s">
        <v>3402</v>
      </c>
      <c r="C46" s="375"/>
      <c r="D46" s="41"/>
      <c r="E46" s="4"/>
      <c r="F46" s="4"/>
      <c r="G46" s="4"/>
      <c r="H46" s="4"/>
      <c r="I46" s="4"/>
      <c r="J46" s="4"/>
      <c r="K46" s="4"/>
      <c r="L46" s="4"/>
      <c r="M46" s="4"/>
      <c r="N46" s="4"/>
      <c r="O46" s="4"/>
      <c r="P46" s="4"/>
      <c r="Q46" s="4"/>
    </row>
    <row r="47" spans="1:17" ht="66" hidden="1" customHeight="1" x14ac:dyDescent="0.2">
      <c r="A47" s="46" t="s">
        <v>3403</v>
      </c>
      <c r="B47" s="384" t="s">
        <v>3404</v>
      </c>
      <c r="C47" s="384"/>
      <c r="D47" s="4"/>
      <c r="E47" s="4"/>
      <c r="F47" s="4"/>
      <c r="G47" s="4"/>
      <c r="H47" s="4"/>
      <c r="I47" s="4"/>
      <c r="J47" s="4"/>
      <c r="K47" s="4"/>
      <c r="L47" s="4"/>
      <c r="M47" s="4"/>
      <c r="N47" s="4"/>
      <c r="O47" s="4"/>
      <c r="P47" s="4"/>
      <c r="Q47" s="4"/>
    </row>
    <row r="48" spans="1:17" ht="123.75" customHeight="1" x14ac:dyDescent="0.2">
      <c r="A48" s="265" t="s">
        <v>3405</v>
      </c>
      <c r="B48" s="382" t="s">
        <v>3406</v>
      </c>
      <c r="C48" s="381"/>
      <c r="D48" s="4"/>
      <c r="E48" s="4"/>
      <c r="F48" s="4"/>
      <c r="G48" s="4"/>
      <c r="H48" s="4"/>
      <c r="I48" s="4"/>
      <c r="J48" s="4"/>
      <c r="K48" s="4"/>
      <c r="L48" s="4"/>
      <c r="M48" s="4"/>
      <c r="N48" s="4"/>
      <c r="O48" s="4"/>
      <c r="P48" s="4"/>
      <c r="Q48" s="4"/>
    </row>
    <row r="49" spans="1:17" ht="34.5" customHeight="1" x14ac:dyDescent="0.2">
      <c r="A49" s="265" t="s">
        <v>3407</v>
      </c>
      <c r="B49" s="380" t="s">
        <v>3408</v>
      </c>
      <c r="C49" s="381"/>
      <c r="D49" s="4"/>
      <c r="E49" s="4"/>
      <c r="F49" s="4"/>
      <c r="G49" s="4"/>
      <c r="H49" s="4"/>
      <c r="I49" s="4"/>
      <c r="J49" s="4"/>
      <c r="K49" s="4"/>
      <c r="L49" s="4"/>
      <c r="M49" s="4"/>
      <c r="N49" s="4"/>
      <c r="O49" s="4"/>
      <c r="P49" s="4"/>
      <c r="Q49" s="4"/>
    </row>
    <row r="50" spans="1:17" ht="34.5" customHeight="1" x14ac:dyDescent="0.2">
      <c r="A50" s="265" t="s">
        <v>3409</v>
      </c>
      <c r="B50" s="380" t="s">
        <v>3410</v>
      </c>
      <c r="C50" s="381"/>
      <c r="D50" s="4"/>
      <c r="E50" s="4"/>
      <c r="F50" s="4"/>
      <c r="G50" s="4"/>
      <c r="H50" s="4"/>
      <c r="I50" s="4"/>
      <c r="J50" s="4"/>
      <c r="K50" s="4"/>
      <c r="L50" s="4"/>
      <c r="M50" s="4"/>
      <c r="N50" s="4"/>
      <c r="O50" s="4"/>
      <c r="P50" s="4"/>
      <c r="Q50" s="4"/>
    </row>
    <row r="51" spans="1:17" ht="31.5" customHeight="1" x14ac:dyDescent="0.2">
      <c r="A51" s="304" t="s">
        <v>3411</v>
      </c>
      <c r="B51" s="374" t="s">
        <v>3412</v>
      </c>
      <c r="C51" s="375"/>
      <c r="D51" s="4"/>
      <c r="E51" s="4"/>
      <c r="F51" s="4"/>
      <c r="G51" s="4"/>
      <c r="H51" s="4"/>
      <c r="I51" s="4"/>
      <c r="J51" s="4"/>
      <c r="K51" s="4"/>
      <c r="L51" s="4"/>
      <c r="M51" s="4"/>
      <c r="N51" s="4"/>
      <c r="O51" s="4"/>
      <c r="P51" s="4"/>
      <c r="Q51" s="4"/>
    </row>
    <row r="52" spans="1:17" ht="31.5" customHeight="1" x14ac:dyDescent="0.2">
      <c r="A52" s="304" t="s">
        <v>3413</v>
      </c>
      <c r="B52" s="374" t="s">
        <v>3414</v>
      </c>
      <c r="C52" s="375"/>
      <c r="D52" s="4"/>
      <c r="E52" s="4"/>
      <c r="F52" s="4"/>
      <c r="G52" s="4"/>
      <c r="H52" s="4"/>
      <c r="I52" s="4"/>
      <c r="J52" s="4"/>
      <c r="K52" s="4"/>
      <c r="L52" s="4"/>
      <c r="M52" s="4"/>
      <c r="N52" s="4"/>
      <c r="O52" s="4"/>
      <c r="P52" s="4"/>
      <c r="Q52" s="4"/>
    </row>
    <row r="53" spans="1:17" ht="31.5" customHeight="1" x14ac:dyDescent="0.2">
      <c r="A53" s="304" t="s">
        <v>3415</v>
      </c>
      <c r="B53" s="372" t="s">
        <v>3416</v>
      </c>
      <c r="C53" s="373"/>
      <c r="D53" s="4"/>
      <c r="E53" s="4"/>
      <c r="F53" s="4"/>
      <c r="G53" s="4"/>
      <c r="H53" s="4"/>
      <c r="I53" s="4"/>
      <c r="J53" s="4"/>
      <c r="K53" s="4"/>
      <c r="L53" s="4"/>
      <c r="M53" s="4"/>
      <c r="N53" s="4"/>
      <c r="O53" s="4"/>
      <c r="P53" s="4"/>
      <c r="Q53" s="4"/>
    </row>
    <row r="54" spans="1:17" ht="31.5" customHeight="1" x14ac:dyDescent="0.2">
      <c r="A54" s="304" t="s">
        <v>3417</v>
      </c>
      <c r="B54" s="372" t="s">
        <v>3418</v>
      </c>
      <c r="C54" s="373"/>
      <c r="D54" s="4"/>
      <c r="E54" s="4"/>
      <c r="F54" s="4"/>
      <c r="G54" s="4"/>
      <c r="H54" s="4"/>
      <c r="I54" s="4"/>
      <c r="J54" s="4"/>
      <c r="K54" s="4"/>
      <c r="L54" s="4"/>
      <c r="M54" s="4"/>
      <c r="N54" s="4"/>
      <c r="O54" s="4"/>
      <c r="P54" s="4"/>
      <c r="Q54" s="4"/>
    </row>
    <row r="55" spans="1:17" ht="54.6" customHeight="1" x14ac:dyDescent="0.2">
      <c r="A55" s="304" t="s">
        <v>3419</v>
      </c>
      <c r="B55" s="372" t="s">
        <v>3420</v>
      </c>
      <c r="C55" s="373"/>
      <c r="D55" s="4"/>
      <c r="E55" s="4"/>
      <c r="F55" s="4"/>
      <c r="G55" s="4"/>
      <c r="H55" s="4"/>
      <c r="I55" s="4"/>
      <c r="J55" s="4"/>
      <c r="K55" s="4"/>
      <c r="L55" s="4"/>
      <c r="M55" s="4"/>
      <c r="N55" s="4"/>
      <c r="O55" s="4"/>
      <c r="P55" s="4"/>
      <c r="Q55" s="4"/>
    </row>
    <row r="56" spans="1:17" ht="54.6" customHeight="1" x14ac:dyDescent="0.2">
      <c r="A56" s="304" t="s">
        <v>3421</v>
      </c>
      <c r="B56" s="372" t="s">
        <v>3422</v>
      </c>
      <c r="C56" s="373"/>
      <c r="D56" s="4"/>
      <c r="E56" s="4"/>
      <c r="F56" s="4"/>
      <c r="G56" s="4"/>
      <c r="H56" s="4"/>
      <c r="I56" s="4"/>
      <c r="J56" s="4"/>
      <c r="K56" s="4"/>
      <c r="L56" s="4"/>
      <c r="M56" s="4"/>
      <c r="N56" s="4"/>
      <c r="O56" s="4"/>
      <c r="P56" s="4"/>
      <c r="Q56" s="4"/>
    </row>
    <row r="57" spans="1:17" ht="54" customHeight="1" x14ac:dyDescent="0.2">
      <c r="A57" s="304" t="s">
        <v>3423</v>
      </c>
      <c r="B57" s="372" t="s">
        <v>3424</v>
      </c>
      <c r="C57" s="373"/>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KomarnicaNovo2</cp:lastModifiedBy>
  <cp:lastPrinted>2025-01-30T13:02:53Z</cp:lastPrinted>
  <dcterms:created xsi:type="dcterms:W3CDTF">2022-04-01T05:14:30Z</dcterms:created>
  <dcterms:modified xsi:type="dcterms:W3CDTF">2025-01-30T13:20:44Z</dcterms:modified>
</cp:coreProperties>
</file>